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075" windowHeight="4680"/>
  </bookViews>
  <sheets>
    <sheet name="通所介護" sheetId="5" r:id="rId1"/>
  </sheets>
  <definedNames>
    <definedName name="_xlnm.Print_Area" localSheetId="0">通所介護!$A$1:$S$63</definedName>
  </definedNames>
  <calcPr calcId="145621"/>
</workbook>
</file>

<file path=xl/calcChain.xml><?xml version="1.0" encoding="utf-8"?>
<calcChain xmlns="http://schemas.openxmlformats.org/spreadsheetml/2006/main">
  <c r="B56" i="5" l="1"/>
  <c r="I42" i="5" l="1"/>
  <c r="L38" i="5"/>
  <c r="R53" i="5"/>
  <c r="L44" i="5"/>
  <c r="I44" i="5"/>
  <c r="R18" i="5"/>
  <c r="O18" i="5"/>
  <c r="L18" i="5"/>
  <c r="R31" i="5"/>
  <c r="L31" i="5"/>
  <c r="I9" i="5" l="1"/>
  <c r="L13" i="5" l="1"/>
  <c r="L14" i="5"/>
  <c r="L15" i="5"/>
  <c r="L16" i="5"/>
  <c r="L26" i="5"/>
  <c r="L27" i="5"/>
  <c r="L28" i="5"/>
  <c r="L29" i="5"/>
  <c r="I26" i="5"/>
  <c r="R29" i="5" l="1"/>
  <c r="R16" i="5"/>
  <c r="O42" i="5"/>
  <c r="O41" i="5"/>
  <c r="O40" i="5"/>
  <c r="O39" i="5"/>
  <c r="O38" i="5"/>
  <c r="O37" i="5"/>
  <c r="O35" i="5"/>
  <c r="L42" i="5"/>
  <c r="L41" i="5"/>
  <c r="L40" i="5"/>
  <c r="L39" i="5"/>
  <c r="L37" i="5"/>
  <c r="L35" i="5"/>
  <c r="I41" i="5"/>
  <c r="I40" i="5"/>
  <c r="I39" i="5"/>
  <c r="I38" i="5"/>
  <c r="I37" i="5"/>
  <c r="I35" i="5"/>
  <c r="R28" i="5"/>
  <c r="R27" i="5"/>
  <c r="R26" i="5"/>
  <c r="R25" i="5"/>
  <c r="R24" i="5"/>
  <c r="R22" i="5"/>
  <c r="O29" i="5"/>
  <c r="O28" i="5"/>
  <c r="O27" i="5"/>
  <c r="O26" i="5"/>
  <c r="O25" i="5"/>
  <c r="O24" i="5"/>
  <c r="O22" i="5"/>
  <c r="L25" i="5"/>
  <c r="L24" i="5"/>
  <c r="L22" i="5"/>
  <c r="I29" i="5"/>
  <c r="I28" i="5"/>
  <c r="I27" i="5"/>
  <c r="I25" i="5"/>
  <c r="I24" i="5"/>
  <c r="I22" i="5"/>
  <c r="R15" i="5"/>
  <c r="R14" i="5"/>
  <c r="R13" i="5"/>
  <c r="R12" i="5"/>
  <c r="R11" i="5"/>
  <c r="R9" i="5"/>
  <c r="O16" i="5"/>
  <c r="O15" i="5"/>
  <c r="O14" i="5"/>
  <c r="O13" i="5"/>
  <c r="O12" i="5"/>
  <c r="O11" i="5"/>
  <c r="O9" i="5"/>
  <c r="L12" i="5"/>
  <c r="L11" i="5"/>
  <c r="L9" i="5"/>
  <c r="I16" i="5"/>
  <c r="I15" i="5"/>
  <c r="I14" i="5"/>
  <c r="I13" i="5"/>
  <c r="I12" i="5"/>
  <c r="I11" i="5"/>
  <c r="R30" i="5" l="1"/>
  <c r="K47" i="5" s="1"/>
  <c r="O30" i="5"/>
  <c r="I43" i="5"/>
  <c r="L47" i="5" s="1"/>
  <c r="I17" i="5"/>
  <c r="I18" i="5" s="1"/>
  <c r="L30" i="5"/>
  <c r="I47" i="5" s="1"/>
  <c r="R17" i="5"/>
  <c r="G47" i="5" s="1"/>
  <c r="L43" i="5"/>
  <c r="I30" i="5"/>
  <c r="O17" i="5"/>
  <c r="F47" i="5" s="1"/>
  <c r="O43" i="5"/>
  <c r="L17" i="5"/>
  <c r="E47" i="5" s="1"/>
  <c r="I31" i="5" l="1"/>
  <c r="H47" i="5" s="1"/>
  <c r="O44" i="5"/>
  <c r="N47" i="5" s="1"/>
  <c r="O31" i="5"/>
  <c r="J47" i="5" s="1"/>
  <c r="D47" i="5"/>
  <c r="M47" i="5"/>
  <c r="P47" i="5" l="1"/>
  <c r="Q47" i="5"/>
  <c r="R47" i="5" l="1"/>
  <c r="L56" i="5" s="1"/>
</calcChain>
</file>

<file path=xl/sharedStrings.xml><?xml version="1.0" encoding="utf-8"?>
<sst xmlns="http://schemas.openxmlformats.org/spreadsheetml/2006/main" count="214" uniqueCount="71">
  <si>
    <t>５月</t>
  </si>
  <si>
    <t>６月</t>
  </si>
  <si>
    <t>８月</t>
  </si>
  <si>
    <t>９月</t>
  </si>
  <si>
    <t>利用実人数</t>
    <rPh sb="0" eb="2">
      <t>リヨウ</t>
    </rPh>
    <rPh sb="2" eb="3">
      <t>ジツ</t>
    </rPh>
    <rPh sb="3" eb="5">
      <t>ニンズウ</t>
    </rPh>
    <phoneticPr fontId="1"/>
  </si>
  <si>
    <t>係数</t>
    <rPh sb="0" eb="2">
      <t>ケイスウ</t>
    </rPh>
    <phoneticPr fontId="1"/>
  </si>
  <si>
    <t>換算人数</t>
    <rPh sb="0" eb="2">
      <t>カンサン</t>
    </rPh>
    <rPh sb="2" eb="4">
      <t>ニンズウ</t>
    </rPh>
    <phoneticPr fontId="1"/>
  </si>
  <si>
    <t>前年度実績が６月以上の事業所</t>
    <rPh sb="0" eb="3">
      <t>ゼンネンド</t>
    </rPh>
    <rPh sb="3" eb="5">
      <t>ジッセキ</t>
    </rPh>
    <rPh sb="7" eb="8">
      <t>ツキ</t>
    </rPh>
    <rPh sb="8" eb="10">
      <t>イジョウ</t>
    </rPh>
    <rPh sb="11" eb="14">
      <t>ジギョウショ</t>
    </rPh>
    <phoneticPr fontId="1"/>
  </si>
  <si>
    <t>７時間以上９時間未満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</si>
  <si>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 xml:space="preserve">２時間以上３時間未満
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</si>
  <si>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３時間以上５時間未満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</si>
  <si>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７月</t>
  </si>
  <si>
    <t>同時にサービスを受けた最大数を営業日ごとに加える</t>
    <rPh sb="0" eb="2">
      <t>ドウジ</t>
    </rPh>
    <rPh sb="8" eb="9">
      <t>ウ</t>
    </rPh>
    <rPh sb="11" eb="13">
      <t>サイダイ</t>
    </rPh>
    <rPh sb="13" eb="14">
      <t>スウ</t>
    </rPh>
    <rPh sb="15" eb="18">
      <t>エイギョウビ</t>
    </rPh>
    <rPh sb="21" eb="22">
      <t>クワ</t>
    </rPh>
    <phoneticPr fontId="1"/>
  </si>
  <si>
    <t>報酬区分</t>
    <rPh sb="0" eb="2">
      <t>ホウシュウ</t>
    </rPh>
    <rPh sb="2" eb="4">
      <t>クブン</t>
    </rPh>
    <phoneticPr fontId="1"/>
  </si>
  <si>
    <t>１０月</t>
  </si>
  <si>
    <t>１１月</t>
  </si>
  <si>
    <t>１２月</t>
  </si>
  <si>
    <t>１月</t>
  </si>
  <si>
    <t>２月</t>
  </si>
  <si>
    <t>３月</t>
  </si>
  <si>
    <t>４月</t>
    <rPh sb="1" eb="2">
      <t>ガツ</t>
    </rPh>
    <phoneticPr fontId="1"/>
  </si>
  <si>
    <t>平均</t>
    <rPh sb="0" eb="2">
      <t>ヘイキン</t>
    </rPh>
    <phoneticPr fontId="1"/>
  </si>
  <si>
    <t>営業月数</t>
    <rPh sb="0" eb="2">
      <t>エイギョウ</t>
    </rPh>
    <rPh sb="2" eb="4">
      <t>ゲッスウ</t>
    </rPh>
    <phoneticPr fontId="1"/>
  </si>
  <si>
    <t>合計</t>
    <rPh sb="0" eb="2">
      <t>ゴウケイ</t>
    </rPh>
    <phoneticPr fontId="1"/>
  </si>
  <si>
    <t>毎日事業を実施したか毎月選択→</t>
    <rPh sb="0" eb="2">
      <t>マイニチ</t>
    </rPh>
    <rPh sb="2" eb="4">
      <t>ジギョウ</t>
    </rPh>
    <rPh sb="5" eb="7">
      <t>ジッシ</t>
    </rPh>
    <rPh sb="10" eb="12">
      <t>マイツキ</t>
    </rPh>
    <rPh sb="12" eb="14">
      <t>センタク</t>
    </rPh>
    <phoneticPr fontId="1"/>
  </si>
  <si>
    <t>介護</t>
    <rPh sb="0" eb="2">
      <t>カイゴ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</si>
  <si>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</si>
  <si>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</si>
  <si>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</si>
  <si>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</si>
  <si>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</si>
  <si>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</si>
  <si>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</si>
  <si>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</si>
  <si>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月</t>
    <rPh sb="0" eb="1">
      <t>ツキ</t>
    </rPh>
    <phoneticPr fontId="1"/>
  </si>
  <si>
    <t>４　月</t>
    <rPh sb="2" eb="3">
      <t>ガツ</t>
    </rPh>
    <phoneticPr fontId="1"/>
  </si>
  <si>
    <t>×1</t>
    <phoneticPr fontId="1"/>
  </si>
  <si>
    <t>５　月</t>
    <phoneticPr fontId="1"/>
  </si>
  <si>
    <t>６　月</t>
    <phoneticPr fontId="1"/>
  </si>
  <si>
    <t>７　月</t>
    <phoneticPr fontId="1"/>
  </si>
  <si>
    <t>×1/2</t>
    <phoneticPr fontId="1"/>
  </si>
  <si>
    <t>×3/4</t>
    <phoneticPr fontId="1"/>
  </si>
  <si>
    <t>×1</t>
    <phoneticPr fontId="1"/>
  </si>
  <si>
    <t>①</t>
    <phoneticPr fontId="1"/>
  </si>
  <si>
    <t>②</t>
    <phoneticPr fontId="1"/>
  </si>
  <si>
    <t>×6/7</t>
    <phoneticPr fontId="1"/>
  </si>
  <si>
    <t>５時間以上７時間未満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</si>
  <si>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５時間未満</t>
    <rPh sb="1" eb="3">
      <t>ジカン</t>
    </rPh>
    <rPh sb="3" eb="5">
      <t>ミマン</t>
    </rPh>
    <phoneticPr fontId="1"/>
  </si>
  <si>
    <t>事業所名称</t>
    <rPh sb="0" eb="3">
      <t>ジギョウショ</t>
    </rPh>
    <rPh sb="3" eb="5">
      <t>メイショウ</t>
    </rPh>
    <phoneticPr fontId="1"/>
  </si>
  <si>
    <t>算定年度</t>
    <rPh sb="0" eb="2">
      <t>サンテイ</t>
    </rPh>
    <rPh sb="2" eb="4">
      <t>ネンド</t>
    </rPh>
    <phoneticPr fontId="1"/>
  </si>
  <si>
    <t>年度</t>
    <rPh sb="0" eb="2">
      <t>ネンド</t>
    </rPh>
    <phoneticPr fontId="1"/>
  </si>
  <si>
    <t>事業所規模</t>
    <rPh sb="0" eb="3">
      <t>ジギョウショ</t>
    </rPh>
    <rPh sb="3" eb="5">
      <t>キボ</t>
    </rPh>
    <phoneticPr fontId="1"/>
  </si>
  <si>
    <t>①運営規程で定める利用定員</t>
    <rPh sb="1" eb="3">
      <t>ウンエイ</t>
    </rPh>
    <rPh sb="3" eb="5">
      <t>キテイ</t>
    </rPh>
    <rPh sb="6" eb="7">
      <t>サダ</t>
    </rPh>
    <rPh sb="9" eb="11">
      <t>リヨウ</t>
    </rPh>
    <rPh sb="11" eb="13">
      <t>テイイン</t>
    </rPh>
    <phoneticPr fontId="1"/>
  </si>
  <si>
    <t>②予定される１月あたりの営業日数</t>
    <rPh sb="1" eb="3">
      <t>ヨテイ</t>
    </rPh>
    <rPh sb="7" eb="8">
      <t>ツキ</t>
    </rPh>
    <rPh sb="12" eb="14">
      <t>エイギョウ</t>
    </rPh>
    <rPh sb="14" eb="16">
      <t>ニッスウ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</si>
  <si>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</si>
  <si>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</si>
  <si>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①　×　９０％　×　②　＝</t>
    <phoneticPr fontId="1"/>
  </si>
  <si>
    <t>平均</t>
    <rPh sb="0" eb="2">
      <t>ヘイキン</t>
    </rPh>
    <phoneticPr fontId="1"/>
  </si>
  <si>
    <r>
      <t xml:space="preserve">前年度実績が６月未満の事業所
</t>
    </r>
    <r>
      <rPr>
        <sz val="8"/>
        <color theme="1"/>
        <rFont val="ＭＳ ゴシック"/>
        <family val="3"/>
        <charset val="128"/>
      </rPr>
      <t>または</t>
    </r>
    <r>
      <rPr>
        <sz val="11"/>
        <color theme="1"/>
        <rFont val="ＭＳ ゴシック"/>
        <family val="3"/>
        <charset val="128"/>
      </rPr>
      <t xml:space="preserve">
前年度から定員を２５％以上変更する事業所</t>
    </r>
    <phoneticPr fontId="1"/>
  </si>
  <si>
    <t>となります。</t>
    <phoneticPr fontId="1"/>
  </si>
  <si>
    <t>＜参考＞</t>
    <rPh sb="1" eb="3">
      <t>サンコウ</t>
    </rPh>
    <phoneticPr fontId="1"/>
  </si>
  <si>
    <t>平均利用延人員</t>
    <rPh sb="0" eb="2">
      <t>ヘイキン</t>
    </rPh>
    <rPh sb="2" eb="4">
      <t>リヨウ</t>
    </rPh>
    <rPh sb="4" eb="5">
      <t>ノ</t>
    </rPh>
    <rPh sb="5" eb="7">
      <t>ジンイン</t>
    </rPh>
    <phoneticPr fontId="1"/>
  </si>
  <si>
    <t>通所介護費　事業所規模計算表</t>
    <rPh sb="0" eb="2">
      <t>ツウショ</t>
    </rPh>
    <rPh sb="2" eb="4">
      <t>カイゴ</t>
    </rPh>
    <rPh sb="4" eb="5">
      <t>ヒ</t>
    </rPh>
    <rPh sb="6" eb="9">
      <t>ジギョウショ</t>
    </rPh>
    <rPh sb="9" eb="11">
      <t>キボ</t>
    </rPh>
    <rPh sb="11" eb="13">
      <t>ケイサン</t>
    </rPh>
    <rPh sb="13" eb="14">
      <t>ヒョウ</t>
    </rPh>
    <phoneticPr fontId="1"/>
  </si>
  <si>
    <t>750人超900人以内</t>
    <phoneticPr fontId="1"/>
  </si>
  <si>
    <t>900人超</t>
    <phoneticPr fontId="1"/>
  </si>
  <si>
    <t>通常規模型</t>
    <phoneticPr fontId="1"/>
  </si>
  <si>
    <t>大規模型（Ⅰ）</t>
    <phoneticPr fontId="1"/>
  </si>
  <si>
    <t>大規模型（Ⅱ）</t>
    <phoneticPr fontId="1"/>
  </si>
  <si>
    <t>750人以内</t>
    <phoneticPr fontId="1"/>
  </si>
  <si>
    <r>
      <t xml:space="preserve">介護予防及び予防給付型
</t>
    </r>
    <r>
      <rPr>
        <b/>
        <sz val="11"/>
        <color theme="1"/>
        <rFont val="ＭＳ ゴシック"/>
        <family val="3"/>
        <charset val="128"/>
      </rPr>
      <t>（①か②
どちらかで計算すること）</t>
    </r>
    <rPh sb="0" eb="2">
      <t>カイゴ</t>
    </rPh>
    <rPh sb="2" eb="4">
      <t>ヨボウ</t>
    </rPh>
    <rPh sb="4" eb="5">
      <t>オヨ</t>
    </rPh>
    <rPh sb="6" eb="8">
      <t>ヨボウ</t>
    </rPh>
    <rPh sb="8" eb="11">
      <t>キュウフガタ</t>
    </rPh>
    <rPh sb="22" eb="24">
      <t>ケイサン</t>
    </rPh>
    <phoneticPr fontId="1"/>
  </si>
  <si>
    <r>
      <t xml:space="preserve">介護予防及び予防給付型
</t>
    </r>
    <r>
      <rPr>
        <b/>
        <sz val="11"/>
        <color theme="1"/>
        <rFont val="ＭＳ ゴシック"/>
        <family val="3"/>
        <charset val="128"/>
      </rPr>
      <t>（①か②
どちらかで計算すること）</t>
    </r>
    <rPh sb="0" eb="2">
      <t>カイゴ</t>
    </rPh>
    <rPh sb="2" eb="4">
      <t>ヨボウ</t>
    </rPh>
    <rPh sb="4" eb="5">
      <t>オヨ</t>
    </rPh>
    <rPh sb="6" eb="8">
      <t>ヨボウ</t>
    </rPh>
    <rPh sb="8" eb="10">
      <t>キュウフ</t>
    </rPh>
    <rPh sb="10" eb="11">
      <t>ガタ</t>
    </rPh>
    <rPh sb="22" eb="24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</si>
</sst>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$-411]ggge&quot;年&quot;m&quot;月&quot;"/>
    <numFmt numFmtId="178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3" borderId="21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vertical="center" shrinkToFit="1"/>
    </xf>
    <xf numFmtId="176" fontId="2" fillId="3" borderId="1" xfId="0" applyNumberFormat="1" applyFont="1" applyFill="1" applyBorder="1" applyAlignment="1" applyProtection="1">
      <alignment horizontal="center" vertical="center" shrinkToFit="1"/>
    </xf>
    <xf numFmtId="0" fontId="2" fillId="3" borderId="19" xfId="0" applyFont="1" applyFill="1" applyBorder="1" applyAlignment="1" applyProtection="1">
      <alignment horizontal="center" vertical="center" shrinkToFit="1"/>
    </xf>
    <xf numFmtId="0" fontId="2" fillId="3" borderId="16" xfId="0" applyFont="1" applyFill="1" applyBorder="1" applyAlignment="1" applyProtection="1">
      <alignment horizontal="left" vertical="center" shrinkToFit="1"/>
    </xf>
    <xf numFmtId="0" fontId="2" fillId="2" borderId="2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 shrinkToFit="1"/>
    </xf>
    <xf numFmtId="0" fontId="2" fillId="3" borderId="10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6" fillId="2" borderId="9" xfId="0" applyFont="1" applyFill="1" applyBorder="1" applyAlignment="1" applyProtection="1">
      <alignment horizontal="center" wrapText="1" shrinkToFit="1"/>
    </xf>
    <xf numFmtId="0" fontId="3" fillId="2" borderId="9" xfId="0" applyFont="1" applyFill="1" applyBorder="1" applyAlignment="1" applyProtection="1">
      <alignment horizontal="center" wrapText="1" shrinkToFit="1"/>
    </xf>
    <xf numFmtId="0" fontId="3" fillId="2" borderId="9" xfId="0" applyFont="1" applyFill="1" applyBorder="1" applyAlignment="1" applyProtection="1">
      <alignment horizont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shrinkToFit="1"/>
    </xf>
    <xf numFmtId="176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 shrinkToFit="1"/>
    </xf>
    <xf numFmtId="0" fontId="2" fillId="3" borderId="20" xfId="0" applyFont="1" applyFill="1" applyBorder="1" applyAlignment="1" applyProtection="1">
      <alignment horizontal="center" vertical="center" shrinkToFit="1"/>
    </xf>
    <xf numFmtId="0" fontId="2" fillId="3" borderId="22" xfId="0" applyFont="1" applyFill="1" applyBorder="1" applyAlignment="1" applyProtection="1">
      <alignment horizontal="center" vertical="center" shrinkToFit="1"/>
    </xf>
    <xf numFmtId="0" fontId="2" fillId="3" borderId="9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2" fillId="3" borderId="18" xfId="0" applyFont="1" applyFill="1" applyBorder="1" applyAlignment="1" applyProtection="1">
      <alignment horizontal="center" vertical="center" shrinkToFit="1"/>
    </xf>
    <xf numFmtId="0" fontId="2" fillId="3" borderId="11" xfId="0" applyFont="1" applyFill="1" applyBorder="1" applyAlignment="1" applyProtection="1">
      <alignment horizontal="center" vertical="center" shrinkToFit="1"/>
    </xf>
    <xf numFmtId="0" fontId="2" fillId="3" borderId="13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3" borderId="15" xfId="0" applyFont="1" applyFill="1" applyBorder="1" applyAlignment="1" applyProtection="1">
      <alignment horizontal="center" vertical="center" shrinkToFit="1"/>
    </xf>
    <xf numFmtId="0" fontId="2" fillId="3" borderId="16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</xf>
    <xf numFmtId="177" fontId="2" fillId="3" borderId="1" xfId="0" applyNumberFormat="1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</dxfs>
  <tableStyles count="0" defaultTableStyle="TableStyleMedium2" defaultPivotStyle="PivotStyleLight16"/>
  <colors>
    <mruColors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view="pageBreakPreview" zoomScaleNormal="80" zoomScaleSheetLayoutView="100" workbookViewId="0">
      <selection activeCell="C2" sqref="C2:K2"/>
    </sheetView>
  </sheetViews>
  <sheetFormatPr defaultRowHeight="13.5" x14ac:dyDescent="0.15"/>
  <cols>
    <col min="1" max="1" width="0.875" style="27" customWidth="1"/>
    <col min="2" max="2" width="13.75" style="27" customWidth="1"/>
    <col min="3" max="3" width="4.625" style="27" customWidth="1"/>
    <col min="4" max="6" width="7.5" style="27" customWidth="1"/>
    <col min="7" max="18" width="7.375" style="27" customWidth="1"/>
    <col min="19" max="19" width="0.875" style="27" customWidth="1"/>
    <col min="20" max="16384" width="9" style="27"/>
  </cols>
  <sheetData>
    <row r="1" spans="1:21" ht="24" customHeight="1" x14ac:dyDescent="0.15">
      <c r="A1" s="4"/>
      <c r="B1" s="38" t="s">
        <v>62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4"/>
    </row>
    <row r="2" spans="1:21" ht="16.5" customHeight="1" x14ac:dyDescent="0.15">
      <c r="A2" s="4"/>
      <c r="B2" s="20" t="s">
        <v>48</v>
      </c>
      <c r="C2" s="39"/>
      <c r="D2" s="40"/>
      <c r="E2" s="40"/>
      <c r="F2" s="40"/>
      <c r="G2" s="40"/>
      <c r="H2" s="40"/>
      <c r="I2" s="40"/>
      <c r="J2" s="40"/>
      <c r="K2" s="41"/>
      <c r="L2" s="4"/>
      <c r="M2" s="4"/>
      <c r="N2" s="4"/>
      <c r="O2" s="4"/>
      <c r="P2" s="4"/>
      <c r="Q2" s="4"/>
      <c r="R2" s="4"/>
      <c r="S2" s="4"/>
    </row>
    <row r="3" spans="1:21" ht="16.5" customHeight="1" x14ac:dyDescent="0.15">
      <c r="A3" s="4"/>
      <c r="B3" s="20" t="s">
        <v>49</v>
      </c>
      <c r="C3" s="82"/>
      <c r="D3" s="83"/>
      <c r="E3" s="13" t="s">
        <v>50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1" ht="6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s="28" customFormat="1" ht="27.75" customHeight="1" thickBot="1" x14ac:dyDescent="0.2">
      <c r="A5" s="1"/>
      <c r="B5" s="54" t="s">
        <v>7</v>
      </c>
      <c r="C5" s="55"/>
      <c r="D5" s="55"/>
      <c r="E5" s="55"/>
      <c r="F5" s="5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s="28" customFormat="1" ht="8.2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1" ht="15.75" customHeight="1" x14ac:dyDescent="0.15">
      <c r="A7" s="4"/>
      <c r="B7" s="2"/>
      <c r="C7" s="3"/>
      <c r="D7" s="68" t="s">
        <v>34</v>
      </c>
      <c r="E7" s="69"/>
      <c r="F7" s="70"/>
      <c r="G7" s="81" t="s">
        <v>35</v>
      </c>
      <c r="H7" s="81"/>
      <c r="I7" s="81"/>
      <c r="J7" s="63" t="s">
        <v>37</v>
      </c>
      <c r="K7" s="63"/>
      <c r="L7" s="63"/>
      <c r="M7" s="63" t="s">
        <v>38</v>
      </c>
      <c r="N7" s="63"/>
      <c r="O7" s="63"/>
      <c r="P7" s="63" t="s">
        <v>39</v>
      </c>
      <c r="Q7" s="63"/>
      <c r="R7" s="63"/>
      <c r="S7" s="4"/>
    </row>
    <row r="8" spans="1:21" ht="15.75" customHeight="1" x14ac:dyDescent="0.15">
      <c r="A8" s="4"/>
      <c r="B8" s="5"/>
      <c r="C8" s="6"/>
      <c r="D8" s="68" t="s">
        <v>13</v>
      </c>
      <c r="E8" s="69"/>
      <c r="F8" s="70"/>
      <c r="G8" s="19" t="s">
        <v>4</v>
      </c>
      <c r="H8" s="20" t="s">
        <v>5</v>
      </c>
      <c r="I8" s="7" t="s">
        <v>6</v>
      </c>
      <c r="J8" s="19" t="s">
        <v>4</v>
      </c>
      <c r="K8" s="20" t="s">
        <v>5</v>
      </c>
      <c r="L8" s="7" t="s">
        <v>6</v>
      </c>
      <c r="M8" s="19" t="s">
        <v>4</v>
      </c>
      <c r="N8" s="20" t="s">
        <v>5</v>
      </c>
      <c r="O8" s="7" t="s">
        <v>6</v>
      </c>
      <c r="P8" s="19" t="s">
        <v>4</v>
      </c>
      <c r="Q8" s="20" t="s">
        <v>5</v>
      </c>
      <c r="R8" s="20" t="s">
        <v>6</v>
      </c>
      <c r="S8" s="4"/>
    </row>
    <row r="9" spans="1:21" ht="21.75" customHeight="1" x14ac:dyDescent="0.15">
      <c r="A9" s="4"/>
      <c r="B9" s="63" t="s">
        <v>25</v>
      </c>
      <c r="C9" s="63"/>
      <c r="D9" s="68" t="s">
        <v>9</v>
      </c>
      <c r="E9" s="69"/>
      <c r="F9" s="70"/>
      <c r="G9" s="77"/>
      <c r="H9" s="63" t="s">
        <v>40</v>
      </c>
      <c r="I9" s="78" t="str">
        <f>IF(G9="","",G9*0.5)</f>
        <v/>
      </c>
      <c r="J9" s="77"/>
      <c r="K9" s="63" t="s">
        <v>40</v>
      </c>
      <c r="L9" s="78" t="str">
        <f>IF(J9="","",J9*0.5)</f>
        <v/>
      </c>
      <c r="M9" s="77"/>
      <c r="N9" s="63" t="s">
        <v>40</v>
      </c>
      <c r="O9" s="78" t="str">
        <f>IF(M9="","",M9*0.5)</f>
        <v/>
      </c>
      <c r="P9" s="77"/>
      <c r="Q9" s="63" t="s">
        <v>40</v>
      </c>
      <c r="R9" s="78" t="str">
        <f>IF(P9="","",P9*0.5)</f>
        <v/>
      </c>
      <c r="S9" s="4"/>
    </row>
    <row r="10" spans="1:21" ht="21.75" customHeight="1" x14ac:dyDescent="0.15">
      <c r="A10" s="4"/>
      <c r="B10" s="63"/>
      <c r="C10" s="63"/>
      <c r="D10" s="68" t="s">
        <v>10</v>
      </c>
      <c r="E10" s="69"/>
      <c r="F10" s="70"/>
      <c r="G10" s="77"/>
      <c r="H10" s="63"/>
      <c r="I10" s="79"/>
      <c r="J10" s="77"/>
      <c r="K10" s="63"/>
      <c r="L10" s="79"/>
      <c r="M10" s="77"/>
      <c r="N10" s="63"/>
      <c r="O10" s="79"/>
      <c r="P10" s="77"/>
      <c r="Q10" s="63"/>
      <c r="R10" s="79"/>
      <c r="S10" s="4"/>
    </row>
    <row r="11" spans="1:21" ht="21.75" customHeight="1" x14ac:dyDescent="0.15">
      <c r="A11" s="4"/>
      <c r="B11" s="63"/>
      <c r="C11" s="63"/>
      <c r="D11" s="68" t="s">
        <v>46</v>
      </c>
      <c r="E11" s="69"/>
      <c r="F11" s="70"/>
      <c r="G11" s="23"/>
      <c r="H11" s="20" t="s">
        <v>41</v>
      </c>
      <c r="I11" s="20" t="str">
        <f>IF(G11="","",G11*0.75)</f>
        <v/>
      </c>
      <c r="J11" s="23"/>
      <c r="K11" s="20" t="s">
        <v>41</v>
      </c>
      <c r="L11" s="20" t="str">
        <f>IF(J11="","",J11*0.75)</f>
        <v/>
      </c>
      <c r="M11" s="23"/>
      <c r="N11" s="20" t="s">
        <v>41</v>
      </c>
      <c r="O11" s="20" t="str">
        <f>IF(M11="","",M11*0.75)</f>
        <v/>
      </c>
      <c r="P11" s="23"/>
      <c r="Q11" s="20" t="s">
        <v>41</v>
      </c>
      <c r="R11" s="20" t="str">
        <f>IF(P11="","",P11*0.75)</f>
        <v/>
      </c>
      <c r="S11" s="4"/>
    </row>
    <row r="12" spans="1:21" ht="21.75" customHeight="1" x14ac:dyDescent="0.15">
      <c r="A12" s="4"/>
      <c r="B12" s="63"/>
      <c r="C12" s="63"/>
      <c r="D12" s="68" t="s">
        <v>8</v>
      </c>
      <c r="E12" s="69"/>
      <c r="F12" s="70"/>
      <c r="G12" s="23"/>
      <c r="H12" s="20" t="s">
        <v>42</v>
      </c>
      <c r="I12" s="20" t="str">
        <f>IF(G12="","",G12*1)</f>
        <v/>
      </c>
      <c r="J12" s="23"/>
      <c r="K12" s="20" t="s">
        <v>42</v>
      </c>
      <c r="L12" s="20" t="str">
        <f>IF(J12="","",J12*1)</f>
        <v/>
      </c>
      <c r="M12" s="23"/>
      <c r="N12" s="20" t="s">
        <v>42</v>
      </c>
      <c r="O12" s="20" t="str">
        <f>IF(M12="","",M12*1)</f>
        <v/>
      </c>
      <c r="P12" s="23"/>
      <c r="Q12" s="20" t="s">
        <v>42</v>
      </c>
      <c r="R12" s="20" t="str">
        <f>IF(P12="","",P12*1)</f>
        <v/>
      </c>
      <c r="S12" s="4"/>
    </row>
    <row r="13" spans="1:21" ht="21.75" customHeight="1" x14ac:dyDescent="0.15">
      <c r="A13" s="4"/>
      <c r="B13" s="71" t="s">
        <v>69</v>
      </c>
      <c r="C13" s="63" t="s">
        <v>43</v>
      </c>
      <c r="D13" s="68" t="s">
        <v>47</v>
      </c>
      <c r="E13" s="69"/>
      <c r="F13" s="70"/>
      <c r="G13" s="23"/>
      <c r="H13" s="20" t="s">
        <v>40</v>
      </c>
      <c r="I13" s="20" t="str">
        <f>IF(G13="","",G13*0.5)</f>
        <v/>
      </c>
      <c r="J13" s="23"/>
      <c r="K13" s="20" t="s">
        <v>40</v>
      </c>
      <c r="L13" s="20" t="str">
        <f>IF(J13="","",J13*0.5)</f>
        <v/>
      </c>
      <c r="M13" s="23"/>
      <c r="N13" s="20" t="s">
        <v>40</v>
      </c>
      <c r="O13" s="20" t="str">
        <f>IF(M13="","",M13*0.5)</f>
        <v/>
      </c>
      <c r="P13" s="23"/>
      <c r="Q13" s="20" t="s">
        <v>40</v>
      </c>
      <c r="R13" s="20" t="str">
        <f>IF(P13="","",P13*0.5)</f>
        <v/>
      </c>
      <c r="S13" s="4"/>
    </row>
    <row r="14" spans="1:21" ht="21.75" customHeight="1" x14ac:dyDescent="0.15">
      <c r="A14" s="4"/>
      <c r="B14" s="71"/>
      <c r="C14" s="63"/>
      <c r="D14" s="68" t="s">
        <v>46</v>
      </c>
      <c r="E14" s="69"/>
      <c r="F14" s="70"/>
      <c r="G14" s="23"/>
      <c r="H14" s="20" t="s">
        <v>41</v>
      </c>
      <c r="I14" s="20" t="str">
        <f>IF(G14="","",G14*0.75)</f>
        <v/>
      </c>
      <c r="J14" s="23"/>
      <c r="K14" s="20" t="s">
        <v>41</v>
      </c>
      <c r="L14" s="20" t="str">
        <f>IF(J14="","",J14*0.75)</f>
        <v/>
      </c>
      <c r="M14" s="23"/>
      <c r="N14" s="20" t="s">
        <v>41</v>
      </c>
      <c r="O14" s="20" t="str">
        <f>IF(M14="","",M14*0.75)</f>
        <v/>
      </c>
      <c r="P14" s="23"/>
      <c r="Q14" s="20" t="s">
        <v>41</v>
      </c>
      <c r="R14" s="20" t="str">
        <f>IF(P14="","",P14*0.75)</f>
        <v/>
      </c>
      <c r="S14" s="4"/>
    </row>
    <row r="15" spans="1:21" ht="21.75" customHeight="1" x14ac:dyDescent="0.15">
      <c r="A15" s="4"/>
      <c r="B15" s="71"/>
      <c r="C15" s="63"/>
      <c r="D15" s="68" t="s">
        <v>8</v>
      </c>
      <c r="E15" s="69"/>
      <c r="F15" s="70"/>
      <c r="G15" s="23"/>
      <c r="H15" s="20" t="s">
        <v>36</v>
      </c>
      <c r="I15" s="20" t="str">
        <f>IF(G15="","",G15*1)</f>
        <v/>
      </c>
      <c r="J15" s="23"/>
      <c r="K15" s="20" t="s">
        <v>36</v>
      </c>
      <c r="L15" s="20" t="str">
        <f>IF(J15="","",J15*1)</f>
        <v/>
      </c>
      <c r="M15" s="23"/>
      <c r="N15" s="20" t="s">
        <v>36</v>
      </c>
      <c r="O15" s="20" t="str">
        <f>IF(M15="","",M15*1)</f>
        <v/>
      </c>
      <c r="P15" s="23"/>
      <c r="Q15" s="20" t="s">
        <v>36</v>
      </c>
      <c r="R15" s="20" t="str">
        <f>IF(P15="","",P15*1)</f>
        <v/>
      </c>
      <c r="S15" s="4"/>
      <c r="U15" s="28"/>
    </row>
    <row r="16" spans="1:21" ht="21.75" customHeight="1" thickBot="1" x14ac:dyDescent="0.2">
      <c r="A16" s="4"/>
      <c r="B16" s="72"/>
      <c r="C16" s="24" t="s">
        <v>44</v>
      </c>
      <c r="D16" s="73" t="s">
        <v>12</v>
      </c>
      <c r="E16" s="74"/>
      <c r="F16" s="75"/>
      <c r="G16" s="23"/>
      <c r="H16" s="26"/>
      <c r="I16" s="7" t="str">
        <f>IF(G16="","",G16)</f>
        <v/>
      </c>
      <c r="J16" s="8"/>
      <c r="K16" s="21"/>
      <c r="L16" s="7" t="str">
        <f>IF(J16="","",J16)</f>
        <v/>
      </c>
      <c r="M16" s="8"/>
      <c r="N16" s="21"/>
      <c r="O16" s="7" t="str">
        <f>IF(M16="","",M16)</f>
        <v/>
      </c>
      <c r="P16" s="8"/>
      <c r="Q16" s="21"/>
      <c r="R16" s="20" t="str">
        <f>IF(P16="","",P16*1)</f>
        <v/>
      </c>
      <c r="S16" s="4"/>
    </row>
    <row r="17" spans="1:19" ht="21.75" customHeight="1" thickBot="1" x14ac:dyDescent="0.2">
      <c r="A17" s="4"/>
      <c r="B17" s="57" t="s">
        <v>24</v>
      </c>
      <c r="C17" s="57"/>
      <c r="D17" s="57"/>
      <c r="E17" s="57"/>
      <c r="F17" s="57"/>
      <c r="G17" s="76"/>
      <c r="H17" s="62"/>
      <c r="I17" s="22" t="str">
        <f>IF(AND(I9="",I11="",I12="",I13="",I14="",I15="",I16=""),"",SUM(I9:I16))</f>
        <v/>
      </c>
      <c r="J17" s="61"/>
      <c r="K17" s="62"/>
      <c r="L17" s="22" t="str">
        <f>IF(AND(L9="",L11="",L12="",L13="",L14="",L15="",L16=""),"",SUM(L9:L16))</f>
        <v/>
      </c>
      <c r="M17" s="61"/>
      <c r="N17" s="62"/>
      <c r="O17" s="22" t="str">
        <f>IF(AND(O9="",O11="",O12="",O13="",O14="",O15="",O16=""),"",SUM(O9:O16))</f>
        <v/>
      </c>
      <c r="P17" s="61"/>
      <c r="Q17" s="62"/>
      <c r="R17" s="9" t="str">
        <f>IF(AND(R9="",R11="",R12="",R13="",R14="",R15="",R16=""),"",SUM(R9:R16))</f>
        <v/>
      </c>
      <c r="S17" s="4"/>
    </row>
    <row r="18" spans="1:19" ht="21.75" customHeight="1" x14ac:dyDescent="0.15">
      <c r="A18" s="4"/>
      <c r="B18" s="10"/>
      <c r="C18" s="10"/>
      <c r="D18" s="10"/>
      <c r="E18" s="10"/>
      <c r="F18" s="10"/>
      <c r="G18" s="4"/>
      <c r="H18" s="25" t="s">
        <v>45</v>
      </c>
      <c r="I18" s="11" t="str">
        <f>IF(G17="した",IF(I17="","",ROUND((I17/7*6),2)),"")</f>
        <v/>
      </c>
      <c r="J18" s="4"/>
      <c r="K18" s="25" t="s">
        <v>45</v>
      </c>
      <c r="L18" s="11" t="str">
        <f>IF(J17="した",IF(L17="","",ROUND((L17/7*6),2)),"")</f>
        <v/>
      </c>
      <c r="M18" s="4"/>
      <c r="N18" s="25" t="s">
        <v>45</v>
      </c>
      <c r="O18" s="11" t="str">
        <f>IF(M17="した",IF(O17="","",ROUND((O17/7*6),2)),"")</f>
        <v/>
      </c>
      <c r="P18" s="4"/>
      <c r="Q18" s="25" t="s">
        <v>45</v>
      </c>
      <c r="R18" s="11" t="str">
        <f>IF(P17="した",IF(R17="","",ROUND((R17/7*6),2)),"")</f>
        <v/>
      </c>
      <c r="S18" s="4"/>
    </row>
    <row r="19" spans="1:19" ht="7.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customHeight="1" x14ac:dyDescent="0.15">
      <c r="A20" s="4"/>
      <c r="B20" s="2"/>
      <c r="C20" s="3"/>
      <c r="D20" s="68" t="s">
        <v>34</v>
      </c>
      <c r="E20" s="69"/>
      <c r="F20" s="70"/>
      <c r="G20" s="63" t="s">
        <v>26</v>
      </c>
      <c r="H20" s="63"/>
      <c r="I20" s="63"/>
      <c r="J20" s="63" t="s">
        <v>27</v>
      </c>
      <c r="K20" s="63"/>
      <c r="L20" s="63"/>
      <c r="M20" s="63" t="s">
        <v>28</v>
      </c>
      <c r="N20" s="63"/>
      <c r="O20" s="63"/>
      <c r="P20" s="63" t="s">
        <v>29</v>
      </c>
      <c r="Q20" s="63"/>
      <c r="R20" s="63"/>
      <c r="S20" s="4"/>
    </row>
    <row r="21" spans="1:19" ht="15.75" customHeight="1" x14ac:dyDescent="0.15">
      <c r="A21" s="4"/>
      <c r="B21" s="5"/>
      <c r="C21" s="6"/>
      <c r="D21" s="68" t="s">
        <v>13</v>
      </c>
      <c r="E21" s="69"/>
      <c r="F21" s="70"/>
      <c r="G21" s="19" t="s">
        <v>4</v>
      </c>
      <c r="H21" s="20" t="s">
        <v>5</v>
      </c>
      <c r="I21" s="7" t="s">
        <v>6</v>
      </c>
      <c r="J21" s="19" t="s">
        <v>4</v>
      </c>
      <c r="K21" s="20" t="s">
        <v>5</v>
      </c>
      <c r="L21" s="7" t="s">
        <v>6</v>
      </c>
      <c r="M21" s="19" t="s">
        <v>4</v>
      </c>
      <c r="N21" s="20" t="s">
        <v>5</v>
      </c>
      <c r="O21" s="7" t="s">
        <v>6</v>
      </c>
      <c r="P21" s="19" t="s">
        <v>4</v>
      </c>
      <c r="Q21" s="20" t="s">
        <v>5</v>
      </c>
      <c r="R21" s="20" t="s">
        <v>6</v>
      </c>
      <c r="S21" s="4"/>
    </row>
    <row r="22" spans="1:19" ht="21.75" customHeight="1" x14ac:dyDescent="0.15">
      <c r="A22" s="4"/>
      <c r="B22" s="63" t="s">
        <v>25</v>
      </c>
      <c r="C22" s="63"/>
      <c r="D22" s="68" t="s">
        <v>9</v>
      </c>
      <c r="E22" s="69"/>
      <c r="F22" s="70"/>
      <c r="G22" s="77"/>
      <c r="H22" s="63" t="s">
        <v>40</v>
      </c>
      <c r="I22" s="78" t="str">
        <f>IF(G22="","",G22*0.5)</f>
        <v/>
      </c>
      <c r="J22" s="77"/>
      <c r="K22" s="63" t="s">
        <v>40</v>
      </c>
      <c r="L22" s="78" t="str">
        <f>IF(J22="","",J22*0.5)</f>
        <v/>
      </c>
      <c r="M22" s="77"/>
      <c r="N22" s="63" t="s">
        <v>40</v>
      </c>
      <c r="O22" s="78" t="str">
        <f>IF(M22="","",M22*0.5)</f>
        <v/>
      </c>
      <c r="P22" s="77"/>
      <c r="Q22" s="63" t="s">
        <v>40</v>
      </c>
      <c r="R22" s="78" t="str">
        <f>IF(P22="","",P22*0.5)</f>
        <v/>
      </c>
      <c r="S22" s="4"/>
    </row>
    <row r="23" spans="1:19" ht="21.75" customHeight="1" x14ac:dyDescent="0.15">
      <c r="A23" s="4"/>
      <c r="B23" s="63"/>
      <c r="C23" s="63"/>
      <c r="D23" s="68" t="s">
        <v>10</v>
      </c>
      <c r="E23" s="69"/>
      <c r="F23" s="70"/>
      <c r="G23" s="77"/>
      <c r="H23" s="63"/>
      <c r="I23" s="79"/>
      <c r="J23" s="77"/>
      <c r="K23" s="63"/>
      <c r="L23" s="79"/>
      <c r="M23" s="77"/>
      <c r="N23" s="63"/>
      <c r="O23" s="79"/>
      <c r="P23" s="77"/>
      <c r="Q23" s="63"/>
      <c r="R23" s="79"/>
      <c r="S23" s="4"/>
    </row>
    <row r="24" spans="1:19" ht="21.75" customHeight="1" x14ac:dyDescent="0.15">
      <c r="A24" s="4"/>
      <c r="B24" s="63"/>
      <c r="C24" s="63"/>
      <c r="D24" s="68" t="s">
        <v>46</v>
      </c>
      <c r="E24" s="69"/>
      <c r="F24" s="70"/>
      <c r="G24" s="23"/>
      <c r="H24" s="20" t="s">
        <v>41</v>
      </c>
      <c r="I24" s="20" t="str">
        <f>IF(G24="","",G24*0.75)</f>
        <v/>
      </c>
      <c r="J24" s="23"/>
      <c r="K24" s="20" t="s">
        <v>41</v>
      </c>
      <c r="L24" s="20" t="str">
        <f>IF(J24="","",J24*0.75)</f>
        <v/>
      </c>
      <c r="M24" s="23"/>
      <c r="N24" s="20" t="s">
        <v>41</v>
      </c>
      <c r="O24" s="20" t="str">
        <f>IF(M24="","",M24*0.75)</f>
        <v/>
      </c>
      <c r="P24" s="23"/>
      <c r="Q24" s="20" t="s">
        <v>41</v>
      </c>
      <c r="R24" s="20" t="str">
        <f>IF(P24="","",P24*0.75)</f>
        <v/>
      </c>
      <c r="S24" s="4"/>
    </row>
    <row r="25" spans="1:19" ht="21.75" customHeight="1" x14ac:dyDescent="0.15">
      <c r="A25" s="4"/>
      <c r="B25" s="63"/>
      <c r="C25" s="63"/>
      <c r="D25" s="68" t="s">
        <v>8</v>
      </c>
      <c r="E25" s="69"/>
      <c r="F25" s="70"/>
      <c r="G25" s="23"/>
      <c r="H25" s="20" t="s">
        <v>42</v>
      </c>
      <c r="I25" s="20" t="str">
        <f>IF(G25="","",G25*1)</f>
        <v/>
      </c>
      <c r="J25" s="23"/>
      <c r="K25" s="20" t="s">
        <v>42</v>
      </c>
      <c r="L25" s="20" t="str">
        <f>IF(J25="","",J25*1)</f>
        <v/>
      </c>
      <c r="M25" s="23"/>
      <c r="N25" s="20" t="s">
        <v>42</v>
      </c>
      <c r="O25" s="20" t="str">
        <f>IF(M25="","",M25*1)</f>
        <v/>
      </c>
      <c r="P25" s="23"/>
      <c r="Q25" s="20" t="s">
        <v>42</v>
      </c>
      <c r="R25" s="20" t="str">
        <f>IF(P25="","",P25*1)</f>
        <v/>
      </c>
      <c r="S25" s="4"/>
    </row>
    <row r="26" spans="1:19" ht="21.75" customHeight="1" x14ac:dyDescent="0.15">
      <c r="A26" s="4"/>
      <c r="B26" s="71" t="s">
        <v>70</v>
      </c>
      <c r="C26" s="63" t="s">
        <v>43</v>
      </c>
      <c r="D26" s="68" t="s">
        <v>47</v>
      </c>
      <c r="E26" s="69"/>
      <c r="F26" s="70"/>
      <c r="G26" s="23"/>
      <c r="H26" s="20" t="s">
        <v>40</v>
      </c>
      <c r="I26" s="20" t="str">
        <f>IF(G26="","",G26*0.5)</f>
        <v/>
      </c>
      <c r="J26" s="23"/>
      <c r="K26" s="20" t="s">
        <v>40</v>
      </c>
      <c r="L26" s="20" t="str">
        <f>IF(J26="","",J26*0.5)</f>
        <v/>
      </c>
      <c r="M26" s="23"/>
      <c r="N26" s="20" t="s">
        <v>40</v>
      </c>
      <c r="O26" s="20" t="str">
        <f>IF(M26="","",M26*0.5)</f>
        <v/>
      </c>
      <c r="P26" s="23"/>
      <c r="Q26" s="20" t="s">
        <v>40</v>
      </c>
      <c r="R26" s="20" t="str">
        <f>IF(P26="","",P26*0.5)</f>
        <v/>
      </c>
      <c r="S26" s="4"/>
    </row>
    <row r="27" spans="1:19" ht="21.75" customHeight="1" x14ac:dyDescent="0.15">
      <c r="A27" s="4"/>
      <c r="B27" s="71"/>
      <c r="C27" s="63"/>
      <c r="D27" s="68" t="s">
        <v>46</v>
      </c>
      <c r="E27" s="69"/>
      <c r="F27" s="70"/>
      <c r="G27" s="23"/>
      <c r="H27" s="20" t="s">
        <v>41</v>
      </c>
      <c r="I27" s="20" t="str">
        <f>IF(G27="","",G27*0.75)</f>
        <v/>
      </c>
      <c r="J27" s="23"/>
      <c r="K27" s="20" t="s">
        <v>41</v>
      </c>
      <c r="L27" s="20" t="str">
        <f>IF(J27="","",J27*0.75)</f>
        <v/>
      </c>
      <c r="M27" s="23"/>
      <c r="N27" s="20" t="s">
        <v>41</v>
      </c>
      <c r="O27" s="20" t="str">
        <f>IF(M27="","",M27*0.75)</f>
        <v/>
      </c>
      <c r="P27" s="23"/>
      <c r="Q27" s="20" t="s">
        <v>41</v>
      </c>
      <c r="R27" s="20" t="str">
        <f>IF(P27="","",P27*0.75)</f>
        <v/>
      </c>
      <c r="S27" s="4"/>
    </row>
    <row r="28" spans="1:19" ht="21.75" customHeight="1" x14ac:dyDescent="0.15">
      <c r="A28" s="4"/>
      <c r="B28" s="71"/>
      <c r="C28" s="63"/>
      <c r="D28" s="68" t="s">
        <v>8</v>
      </c>
      <c r="E28" s="69"/>
      <c r="F28" s="70"/>
      <c r="G28" s="23"/>
      <c r="H28" s="20" t="s">
        <v>36</v>
      </c>
      <c r="I28" s="20" t="str">
        <f>IF(G28="","",G28*1)</f>
        <v/>
      </c>
      <c r="J28" s="23"/>
      <c r="K28" s="20" t="s">
        <v>36</v>
      </c>
      <c r="L28" s="20" t="str">
        <f>IF(J28="","",J28*1)</f>
        <v/>
      </c>
      <c r="M28" s="23"/>
      <c r="N28" s="20" t="s">
        <v>36</v>
      </c>
      <c r="O28" s="20" t="str">
        <f>IF(M28="","",M28*1)</f>
        <v/>
      </c>
      <c r="P28" s="23"/>
      <c r="Q28" s="20" t="s">
        <v>36</v>
      </c>
      <c r="R28" s="20" t="str">
        <f>IF(P28="","",P28*1)</f>
        <v/>
      </c>
      <c r="S28" s="4"/>
    </row>
    <row r="29" spans="1:19" ht="21.75" customHeight="1" thickBot="1" x14ac:dyDescent="0.2">
      <c r="A29" s="4"/>
      <c r="B29" s="72"/>
      <c r="C29" s="24" t="s">
        <v>44</v>
      </c>
      <c r="D29" s="73" t="s">
        <v>12</v>
      </c>
      <c r="E29" s="74"/>
      <c r="F29" s="75"/>
      <c r="G29" s="8"/>
      <c r="H29" s="21"/>
      <c r="I29" s="7" t="str">
        <f>IF(G29="","",G29)</f>
        <v/>
      </c>
      <c r="J29" s="8"/>
      <c r="K29" s="21"/>
      <c r="L29" s="7" t="str">
        <f>IF(J29="","",J29)</f>
        <v/>
      </c>
      <c r="M29" s="8"/>
      <c r="N29" s="21"/>
      <c r="O29" s="7" t="str">
        <f>IF(M29="","",M29)</f>
        <v/>
      </c>
      <c r="P29" s="8"/>
      <c r="Q29" s="21"/>
      <c r="R29" s="20" t="str">
        <f>IF(P29="","",P29*1)</f>
        <v/>
      </c>
      <c r="S29" s="4"/>
    </row>
    <row r="30" spans="1:19" ht="21.75" customHeight="1" thickBot="1" x14ac:dyDescent="0.2">
      <c r="A30" s="4"/>
      <c r="B30" s="57" t="s">
        <v>24</v>
      </c>
      <c r="C30" s="57"/>
      <c r="D30" s="57"/>
      <c r="E30" s="57"/>
      <c r="F30" s="57"/>
      <c r="G30" s="61"/>
      <c r="H30" s="62"/>
      <c r="I30" s="9" t="str">
        <f>IF(AND(I22="",I24="",I25="",I26="",I27="",I28="",I29=""),"",SUM(I22:I29))</f>
        <v/>
      </c>
      <c r="J30" s="61"/>
      <c r="K30" s="62"/>
      <c r="L30" s="9" t="str">
        <f>IF(AND(L22="",L24="",L25="",L26="",L27="",L28="",L29=""),"",SUM(L22:L29))</f>
        <v/>
      </c>
      <c r="M30" s="61"/>
      <c r="N30" s="62"/>
      <c r="O30" s="9" t="str">
        <f>IF(AND(O22="",O24="",O25="",O26="",O27="",O28="",O29=""),"",SUM(O22:O29))</f>
        <v/>
      </c>
      <c r="P30" s="61"/>
      <c r="Q30" s="62"/>
      <c r="R30" s="9" t="str">
        <f>IF(AND(R22="",R24="",R25="",R26="",R27="",R28="",R29=""),"",SUM(R22:R29))</f>
        <v/>
      </c>
      <c r="S30" s="4"/>
    </row>
    <row r="31" spans="1:19" ht="21.75" customHeight="1" x14ac:dyDescent="0.15">
      <c r="A31" s="4"/>
      <c r="B31" s="58"/>
      <c r="C31" s="59"/>
      <c r="D31" s="59"/>
      <c r="E31" s="59"/>
      <c r="F31" s="60"/>
      <c r="G31" s="4"/>
      <c r="H31" s="25" t="s">
        <v>45</v>
      </c>
      <c r="I31" s="11" t="str">
        <f>IF(G30="した",IF(I30="","",ROUND((I30/7*6),2)),"")</f>
        <v/>
      </c>
      <c r="J31" s="4"/>
      <c r="K31" s="25" t="s">
        <v>45</v>
      </c>
      <c r="L31" s="11" t="str">
        <f>IF(J30="した",IF(L30="","",ROUND((L30/7*6),2)),"")</f>
        <v/>
      </c>
      <c r="M31" s="4"/>
      <c r="N31" s="25" t="s">
        <v>45</v>
      </c>
      <c r="O31" s="11" t="str">
        <f>IF(M30="した",IF(O30="","",ROUND((O30/7*6),2)),"")</f>
        <v/>
      </c>
      <c r="P31" s="4"/>
      <c r="Q31" s="25" t="s">
        <v>45</v>
      </c>
      <c r="R31" s="11" t="str">
        <f>IF(P30="した",IF(R30="","",ROUND((R30/7*6),2)),"")</f>
        <v/>
      </c>
      <c r="S31" s="4"/>
    </row>
    <row r="32" spans="1:19" ht="7.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20" ht="15.75" customHeight="1" x14ac:dyDescent="0.15">
      <c r="A33" s="4"/>
      <c r="B33" s="2"/>
      <c r="C33" s="3"/>
      <c r="D33" s="68" t="s">
        <v>34</v>
      </c>
      <c r="E33" s="69"/>
      <c r="F33" s="70"/>
      <c r="G33" s="63" t="s">
        <v>30</v>
      </c>
      <c r="H33" s="63"/>
      <c r="I33" s="63"/>
      <c r="J33" s="63" t="s">
        <v>31</v>
      </c>
      <c r="K33" s="63"/>
      <c r="L33" s="63"/>
      <c r="M33" s="63" t="s">
        <v>32</v>
      </c>
      <c r="N33" s="63"/>
      <c r="O33" s="63"/>
      <c r="P33" s="63" t="s">
        <v>33</v>
      </c>
      <c r="Q33" s="63"/>
      <c r="R33" s="63"/>
      <c r="S33" s="4"/>
    </row>
    <row r="34" spans="1:20" ht="15.75" customHeight="1" x14ac:dyDescent="0.15">
      <c r="A34" s="4"/>
      <c r="B34" s="5"/>
      <c r="C34" s="6"/>
      <c r="D34" s="68" t="s">
        <v>13</v>
      </c>
      <c r="E34" s="69"/>
      <c r="F34" s="70"/>
      <c r="G34" s="19" t="s">
        <v>4</v>
      </c>
      <c r="H34" s="20" t="s">
        <v>5</v>
      </c>
      <c r="I34" s="7" t="s">
        <v>6</v>
      </c>
      <c r="J34" s="19" t="s">
        <v>4</v>
      </c>
      <c r="K34" s="20" t="s">
        <v>5</v>
      </c>
      <c r="L34" s="7" t="s">
        <v>6</v>
      </c>
      <c r="M34" s="19" t="s">
        <v>4</v>
      </c>
      <c r="N34" s="20" t="s">
        <v>5</v>
      </c>
      <c r="O34" s="20" t="s">
        <v>6</v>
      </c>
      <c r="P34" s="20" t="s">
        <v>6</v>
      </c>
      <c r="Q34" s="20" t="s">
        <v>6</v>
      </c>
      <c r="R34" s="20" t="s">
        <v>6</v>
      </c>
      <c r="S34" s="4"/>
    </row>
    <row r="35" spans="1:20" ht="21.75" customHeight="1" x14ac:dyDescent="0.15">
      <c r="A35" s="4"/>
      <c r="B35" s="63" t="s">
        <v>25</v>
      </c>
      <c r="C35" s="63"/>
      <c r="D35" s="68" t="s">
        <v>9</v>
      </c>
      <c r="E35" s="69"/>
      <c r="F35" s="70"/>
      <c r="G35" s="77"/>
      <c r="H35" s="63" t="s">
        <v>40</v>
      </c>
      <c r="I35" s="78" t="str">
        <f>IF(G35="","",G35*0.5)</f>
        <v/>
      </c>
      <c r="J35" s="77"/>
      <c r="K35" s="63" t="s">
        <v>40</v>
      </c>
      <c r="L35" s="78" t="str">
        <f>IF(J35="","",J35*0.5)</f>
        <v/>
      </c>
      <c r="M35" s="77"/>
      <c r="N35" s="63" t="s">
        <v>40</v>
      </c>
      <c r="O35" s="78" t="str">
        <f>IF(M35="","",M35*0.5)</f>
        <v/>
      </c>
      <c r="P35" s="80"/>
      <c r="Q35" s="63" t="s">
        <v>40</v>
      </c>
      <c r="R35" s="64"/>
      <c r="S35" s="4"/>
    </row>
    <row r="36" spans="1:20" ht="21.75" customHeight="1" x14ac:dyDescent="0.15">
      <c r="A36" s="4"/>
      <c r="B36" s="63"/>
      <c r="C36" s="63"/>
      <c r="D36" s="68" t="s">
        <v>10</v>
      </c>
      <c r="E36" s="69"/>
      <c r="F36" s="70"/>
      <c r="G36" s="77"/>
      <c r="H36" s="63"/>
      <c r="I36" s="79"/>
      <c r="J36" s="77"/>
      <c r="K36" s="63"/>
      <c r="L36" s="79"/>
      <c r="M36" s="77"/>
      <c r="N36" s="63"/>
      <c r="O36" s="79"/>
      <c r="P36" s="80"/>
      <c r="Q36" s="63"/>
      <c r="R36" s="65"/>
      <c r="S36" s="4"/>
    </row>
    <row r="37" spans="1:20" ht="21.75" customHeight="1" x14ac:dyDescent="0.15">
      <c r="A37" s="4"/>
      <c r="B37" s="63"/>
      <c r="C37" s="63"/>
      <c r="D37" s="68" t="s">
        <v>46</v>
      </c>
      <c r="E37" s="69"/>
      <c r="F37" s="70"/>
      <c r="G37" s="23"/>
      <c r="H37" s="20" t="s">
        <v>41</v>
      </c>
      <c r="I37" s="20" t="str">
        <f>IF(G37="","",G37*0.75)</f>
        <v/>
      </c>
      <c r="J37" s="23"/>
      <c r="K37" s="20" t="s">
        <v>41</v>
      </c>
      <c r="L37" s="20" t="str">
        <f>IF(J37="","",J37*0.75)</f>
        <v/>
      </c>
      <c r="M37" s="23"/>
      <c r="N37" s="20" t="s">
        <v>41</v>
      </c>
      <c r="O37" s="20" t="str">
        <f>IF(M37="","",M37*0.75)</f>
        <v/>
      </c>
      <c r="P37" s="26"/>
      <c r="Q37" s="20" t="s">
        <v>41</v>
      </c>
      <c r="R37" s="26"/>
      <c r="S37" s="4"/>
    </row>
    <row r="38" spans="1:20" ht="21.75" customHeight="1" x14ac:dyDescent="0.15">
      <c r="A38" s="4"/>
      <c r="B38" s="63"/>
      <c r="C38" s="63"/>
      <c r="D38" s="68" t="s">
        <v>8</v>
      </c>
      <c r="E38" s="69"/>
      <c r="F38" s="70"/>
      <c r="G38" s="23"/>
      <c r="H38" s="20" t="s">
        <v>42</v>
      </c>
      <c r="I38" s="20" t="str">
        <f>IF(G38="","",G38*1)</f>
        <v/>
      </c>
      <c r="J38" s="23"/>
      <c r="K38" s="20" t="s">
        <v>42</v>
      </c>
      <c r="L38" s="20" t="str">
        <f>IF(J38="","",J38*1)</f>
        <v/>
      </c>
      <c r="M38" s="23"/>
      <c r="N38" s="20" t="s">
        <v>42</v>
      </c>
      <c r="O38" s="20" t="str">
        <f>IF(M38="","",M38*1)</f>
        <v/>
      </c>
      <c r="P38" s="26"/>
      <c r="Q38" s="20" t="s">
        <v>42</v>
      </c>
      <c r="R38" s="26"/>
      <c r="S38" s="4"/>
    </row>
    <row r="39" spans="1:20" ht="21.75" customHeight="1" x14ac:dyDescent="0.15">
      <c r="A39" s="4"/>
      <c r="B39" s="71" t="s">
        <v>70</v>
      </c>
      <c r="C39" s="63" t="s">
        <v>43</v>
      </c>
      <c r="D39" s="68" t="s">
        <v>47</v>
      </c>
      <c r="E39" s="69"/>
      <c r="F39" s="70"/>
      <c r="G39" s="23"/>
      <c r="H39" s="20" t="s">
        <v>40</v>
      </c>
      <c r="I39" s="20" t="str">
        <f>IF(G39="","",G39*0.5)</f>
        <v/>
      </c>
      <c r="J39" s="23"/>
      <c r="K39" s="20" t="s">
        <v>40</v>
      </c>
      <c r="L39" s="20" t="str">
        <f>IF(J39="","",J39*0.5)</f>
        <v/>
      </c>
      <c r="M39" s="23"/>
      <c r="N39" s="20" t="s">
        <v>40</v>
      </c>
      <c r="O39" s="20" t="str">
        <f>IF(M39="","",M39*0.5)</f>
        <v/>
      </c>
      <c r="P39" s="26"/>
      <c r="Q39" s="20" t="s">
        <v>40</v>
      </c>
      <c r="R39" s="26"/>
      <c r="S39" s="4"/>
    </row>
    <row r="40" spans="1:20" ht="21.75" customHeight="1" x14ac:dyDescent="0.15">
      <c r="A40" s="4"/>
      <c r="B40" s="71"/>
      <c r="C40" s="63"/>
      <c r="D40" s="68" t="s">
        <v>46</v>
      </c>
      <c r="E40" s="69"/>
      <c r="F40" s="70"/>
      <c r="G40" s="23"/>
      <c r="H40" s="20" t="s">
        <v>41</v>
      </c>
      <c r="I40" s="20" t="str">
        <f>IF(G40="","",G40*0.75)</f>
        <v/>
      </c>
      <c r="J40" s="23"/>
      <c r="K40" s="20" t="s">
        <v>41</v>
      </c>
      <c r="L40" s="20" t="str">
        <f>IF(J40="","",J40*0.75)</f>
        <v/>
      </c>
      <c r="M40" s="23"/>
      <c r="N40" s="20" t="s">
        <v>41</v>
      </c>
      <c r="O40" s="20" t="str">
        <f>IF(M40="","",M40*0.75)</f>
        <v/>
      </c>
      <c r="P40" s="26"/>
      <c r="Q40" s="20" t="s">
        <v>41</v>
      </c>
      <c r="R40" s="26"/>
      <c r="S40" s="4"/>
    </row>
    <row r="41" spans="1:20" ht="21.75" customHeight="1" x14ac:dyDescent="0.15">
      <c r="A41" s="4"/>
      <c r="B41" s="71"/>
      <c r="C41" s="63"/>
      <c r="D41" s="68" t="s">
        <v>8</v>
      </c>
      <c r="E41" s="69"/>
      <c r="F41" s="70"/>
      <c r="G41" s="23"/>
      <c r="H41" s="20" t="s">
        <v>36</v>
      </c>
      <c r="I41" s="20" t="str">
        <f>IF(G41="","",G41*1)</f>
        <v/>
      </c>
      <c r="J41" s="23"/>
      <c r="K41" s="20" t="s">
        <v>36</v>
      </c>
      <c r="L41" s="20" t="str">
        <f>IF(J41="","",J41*1)</f>
        <v/>
      </c>
      <c r="M41" s="23"/>
      <c r="N41" s="20" t="s">
        <v>36</v>
      </c>
      <c r="O41" s="20" t="str">
        <f>IF(M41="","",M41*1)</f>
        <v/>
      </c>
      <c r="P41" s="26"/>
      <c r="Q41" s="20" t="s">
        <v>36</v>
      </c>
      <c r="R41" s="26"/>
      <c r="S41" s="4"/>
      <c r="T41" s="29"/>
    </row>
    <row r="42" spans="1:20" ht="21.75" customHeight="1" thickBot="1" x14ac:dyDescent="0.2">
      <c r="A42" s="4"/>
      <c r="B42" s="72"/>
      <c r="C42" s="24" t="s">
        <v>44</v>
      </c>
      <c r="D42" s="73" t="s">
        <v>12</v>
      </c>
      <c r="E42" s="74"/>
      <c r="F42" s="75"/>
      <c r="G42" s="8"/>
      <c r="H42" s="21"/>
      <c r="I42" s="7" t="str">
        <f>IF(G42="","",G42)</f>
        <v/>
      </c>
      <c r="J42" s="8"/>
      <c r="K42" s="21"/>
      <c r="L42" s="7" t="str">
        <f>IF(J42="","",J42)</f>
        <v/>
      </c>
      <c r="M42" s="8"/>
      <c r="N42" s="21"/>
      <c r="O42" s="7" t="str">
        <f>IF(M42="","",M42)</f>
        <v/>
      </c>
      <c r="P42" s="21"/>
      <c r="Q42" s="21"/>
      <c r="R42" s="26"/>
      <c r="S42" s="4"/>
    </row>
    <row r="43" spans="1:20" ht="21.75" customHeight="1" thickBot="1" x14ac:dyDescent="0.2">
      <c r="A43" s="4"/>
      <c r="B43" s="57" t="s">
        <v>24</v>
      </c>
      <c r="C43" s="57"/>
      <c r="D43" s="57"/>
      <c r="E43" s="57"/>
      <c r="F43" s="57"/>
      <c r="G43" s="61"/>
      <c r="H43" s="62"/>
      <c r="I43" s="9" t="str">
        <f>IF(AND(I35="",I37="",I38="",I39="",I40="",I41="",I42=""),"",SUM(I35:I42))</f>
        <v/>
      </c>
      <c r="J43" s="61"/>
      <c r="K43" s="62"/>
      <c r="L43" s="9" t="str">
        <f>IF(AND(L35="",L37="",L38="",L39="",L40="",L41="",L42=""),"",SUM(L35:L42))</f>
        <v/>
      </c>
      <c r="M43" s="61"/>
      <c r="N43" s="62"/>
      <c r="O43" s="9" t="str">
        <f>IF(AND(O35="",O37="",O38="",O39="",O40="",O41="",O42=""),"",SUM(O35:O42))</f>
        <v/>
      </c>
      <c r="P43" s="66"/>
      <c r="Q43" s="67"/>
      <c r="R43" s="12"/>
      <c r="S43" s="4"/>
    </row>
    <row r="44" spans="1:20" ht="21.75" customHeight="1" x14ac:dyDescent="0.15">
      <c r="A44" s="4"/>
      <c r="B44" s="58"/>
      <c r="C44" s="59"/>
      <c r="D44" s="59"/>
      <c r="E44" s="59"/>
      <c r="F44" s="60"/>
      <c r="G44" s="4"/>
      <c r="H44" s="25" t="s">
        <v>45</v>
      </c>
      <c r="I44" s="11" t="str">
        <f>IF(G43="した",IF(I43="","",ROUND((I43/7*6),2)),"")</f>
        <v/>
      </c>
      <c r="J44" s="4"/>
      <c r="K44" s="25" t="s">
        <v>45</v>
      </c>
      <c r="L44" s="11" t="str">
        <f>IF(J43="した",IF(L43="","",ROUND((L43/7*6),2)),"")</f>
        <v/>
      </c>
      <c r="M44" s="4"/>
      <c r="N44" s="25" t="s">
        <v>45</v>
      </c>
      <c r="O44" s="11" t="str">
        <f>IF(M43="した",IF(O43="","",ROUND((O43/7*6),2)),"")</f>
        <v/>
      </c>
      <c r="P44" s="4"/>
      <c r="Q44" s="25" t="s">
        <v>45</v>
      </c>
      <c r="R44" s="26"/>
      <c r="S44" s="4"/>
      <c r="T44" s="4"/>
    </row>
    <row r="45" spans="1:20" ht="7.5" customHeight="1" thickBo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21.75" customHeight="1" thickBot="1" x14ac:dyDescent="0.2">
      <c r="A46" s="4"/>
      <c r="B46" s="4"/>
      <c r="C46" s="4"/>
      <c r="D46" s="20" t="s">
        <v>20</v>
      </c>
      <c r="E46" s="20" t="s">
        <v>0</v>
      </c>
      <c r="F46" s="20" t="s">
        <v>1</v>
      </c>
      <c r="G46" s="20" t="s">
        <v>11</v>
      </c>
      <c r="H46" s="20" t="s">
        <v>2</v>
      </c>
      <c r="I46" s="20" t="s">
        <v>3</v>
      </c>
      <c r="J46" s="20" t="s">
        <v>14</v>
      </c>
      <c r="K46" s="20" t="s">
        <v>15</v>
      </c>
      <c r="L46" s="20" t="s">
        <v>16</v>
      </c>
      <c r="M46" s="20" t="s">
        <v>17</v>
      </c>
      <c r="N46" s="22" t="s">
        <v>18</v>
      </c>
      <c r="O46" s="20" t="s">
        <v>19</v>
      </c>
      <c r="P46" s="22" t="s">
        <v>23</v>
      </c>
      <c r="Q46" s="22" t="s">
        <v>22</v>
      </c>
      <c r="R46" s="18" t="s">
        <v>21</v>
      </c>
      <c r="S46" s="4"/>
      <c r="T46" s="4"/>
    </row>
    <row r="47" spans="1:20" ht="31.5" customHeight="1" thickBot="1" x14ac:dyDescent="0.2">
      <c r="A47" s="4"/>
      <c r="B47" s="4"/>
      <c r="C47" s="4"/>
      <c r="D47" s="20" t="str">
        <f>IF(AND(I17=0,I18=0),,IF(I18="",I17,I18))</f>
        <v/>
      </c>
      <c r="E47" s="20" t="str">
        <f>IF(AND(L17=0,L18=0),,IF(L18="",L17,L18))</f>
        <v/>
      </c>
      <c r="F47" s="20" t="str">
        <f>IF(AND(O17=0,O18=0),,IF(O18="",O17,O18))</f>
        <v/>
      </c>
      <c r="G47" s="20" t="str">
        <f>IF(AND(R17=0,R18=0),,IF(R18="",R17,R18))</f>
        <v/>
      </c>
      <c r="H47" s="20" t="str">
        <f>IF(AND(I30=0,I31=0),,IF(I31="",I30,I31))</f>
        <v/>
      </c>
      <c r="I47" s="20" t="str">
        <f>IF(AND(L30=0,L31=0),,IF(L31="",L30,L31))</f>
        <v/>
      </c>
      <c r="J47" s="20" t="str">
        <f>IF(AND(O30=0,O31=0),,IF(O31="",O30,O31))</f>
        <v/>
      </c>
      <c r="K47" s="20" t="str">
        <f>IF(AND(R30=0,R31=0),,IF(R31="",R30,R31))</f>
        <v/>
      </c>
      <c r="L47" s="20" t="str">
        <f>IF(AND(I43=0,I44=0),,IF(I44="",I43,I44))</f>
        <v/>
      </c>
      <c r="M47" s="20" t="str">
        <f>IF(AND(L43=0,L44=0),,IF(L44="",L43,L44))</f>
        <v/>
      </c>
      <c r="N47" s="20" t="str">
        <f>IF(AND(O43=0,O44=0),,IF(O44="",O43,O44))</f>
        <v/>
      </c>
      <c r="O47" s="26"/>
      <c r="P47" s="22" t="str">
        <f>IF(AND(D47="",E47="",F47="",G47="",H47="",I47="",J47="",K47="",L47="",M47="",N47=""),"",SUM(D47:N47))</f>
        <v/>
      </c>
      <c r="Q47" s="22" t="str">
        <f>IF(SUM(D47:N47)=0,"",COUNT(D47:N47))</f>
        <v/>
      </c>
      <c r="R47" s="18" t="str">
        <f>IF(AND($P$47="",$Q$47=""),"",SUM($P$47/$Q$47))</f>
        <v/>
      </c>
      <c r="S47" s="4"/>
      <c r="T47" s="4"/>
    </row>
    <row r="48" spans="1:20" ht="6" customHeight="1" x14ac:dyDescent="0.15">
      <c r="A48" s="4"/>
      <c r="B48" s="4"/>
      <c r="C48" s="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4"/>
      <c r="T48" s="4"/>
    </row>
    <row r="49" spans="1:20" ht="6" customHeight="1" thickBo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43.5" customHeight="1" thickBot="1" x14ac:dyDescent="0.2">
      <c r="B50" s="42" t="s">
        <v>58</v>
      </c>
      <c r="C50" s="43"/>
      <c r="D50" s="43"/>
      <c r="E50" s="43"/>
      <c r="F50" s="43"/>
      <c r="G50" s="43"/>
      <c r="H50" s="14"/>
      <c r="I50" s="15"/>
      <c r="J50" s="15"/>
      <c r="K50" s="15"/>
      <c r="L50" s="4"/>
      <c r="M50" s="4"/>
      <c r="N50" s="4"/>
      <c r="O50" s="4"/>
      <c r="P50" s="4"/>
      <c r="Q50" s="4"/>
      <c r="R50" s="4"/>
      <c r="S50" s="4"/>
      <c r="T50" s="4"/>
    </row>
    <row r="51" spans="1:20" ht="8.25" customHeight="1" thickBot="1" x14ac:dyDescent="0.2">
      <c r="A51" s="4"/>
      <c r="B51" s="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21.75" customHeight="1" thickBot="1" x14ac:dyDescent="0.2">
      <c r="A52" s="4"/>
      <c r="B52" s="44" t="s">
        <v>52</v>
      </c>
      <c r="C52" s="44"/>
      <c r="D52" s="44"/>
      <c r="E52" s="44"/>
      <c r="F52" s="47"/>
      <c r="G52" s="48"/>
      <c r="H52" s="13" t="s">
        <v>55</v>
      </c>
      <c r="I52" s="4"/>
      <c r="J52" s="4"/>
      <c r="K52" s="4"/>
      <c r="L52" s="4"/>
      <c r="M52" s="4"/>
      <c r="N52" s="4"/>
      <c r="O52" s="4"/>
      <c r="P52" s="4"/>
      <c r="Q52" s="4"/>
      <c r="R52" s="18" t="s">
        <v>57</v>
      </c>
      <c r="S52" s="4"/>
    </row>
    <row r="53" spans="1:20" ht="21.75" customHeight="1" thickBot="1" x14ac:dyDescent="0.2">
      <c r="A53" s="4"/>
      <c r="B53" s="44" t="s">
        <v>53</v>
      </c>
      <c r="C53" s="44"/>
      <c r="D53" s="44"/>
      <c r="E53" s="44"/>
      <c r="F53" s="45"/>
      <c r="G53" s="46"/>
      <c r="H53" s="13" t="s">
        <v>54</v>
      </c>
      <c r="I53" s="4"/>
      <c r="J53" s="4"/>
      <c r="K53" s="4"/>
      <c r="L53" s="4"/>
      <c r="M53" s="50" t="s">
        <v>56</v>
      </c>
      <c r="N53" s="51"/>
      <c r="O53" s="51"/>
      <c r="P53" s="51"/>
      <c r="Q53" s="51"/>
      <c r="R53" s="49" t="str">
        <f>IF(AND($F$52="",$F$53=""),"",$F$52*0.9*$F$53)</f>
        <v/>
      </c>
      <c r="S53" s="4"/>
    </row>
    <row r="54" spans="1:20" ht="9.75" customHeight="1" thickBo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52"/>
      <c r="N54" s="53"/>
      <c r="O54" s="53"/>
      <c r="P54" s="53"/>
      <c r="Q54" s="53"/>
      <c r="R54" s="49"/>
      <c r="S54" s="4"/>
    </row>
    <row r="55" spans="1:20" ht="9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20" s="30" customFormat="1" ht="22.5" customHeight="1" x14ac:dyDescent="0.2">
      <c r="A56" s="17"/>
      <c r="B56" s="35" t="str">
        <f>"よって、　"&amp;$C$3&amp;"　年度に適用される通所介護費の事業所規模は、"</f>
        <v>よって、　　年度に適用される通所介護費の事業所規模は、</v>
      </c>
      <c r="C56" s="35"/>
      <c r="D56" s="35"/>
      <c r="E56" s="35"/>
      <c r="F56" s="35"/>
      <c r="G56" s="35"/>
      <c r="H56" s="35"/>
      <c r="I56" s="35"/>
      <c r="J56" s="35"/>
      <c r="K56" s="35"/>
      <c r="L56" s="34" t="str">
        <f>IF(AND($R$47="",$R$53=""),"",IF(AND(0&lt;$R$47,$R$47&lt;=300),"「通常規模型」",IF(AND(300&lt;$R$47,$R$47&lt;=750),"「通常規模型」",IF(AND(750&lt;$R$47,$R$47&lt;=900),"「大規模型(Ⅰ)」",IF(AND(0&lt;$R$53,$R$53&lt;=300),"「通常規模型」",IF(AND(300&lt;$R$53,$R$53&lt;=750),"「通常規模型」",IF(AND(750&lt;$R$53,$R$53&lt;=900),"「大規模型(Ⅰ)」","「大規模型(Ⅱ)」")))))))</f>
        <v/>
      </c>
      <c r="M56" s="34"/>
      <c r="N56" s="34"/>
      <c r="O56" s="34"/>
      <c r="P56" s="36" t="s">
        <v>59</v>
      </c>
      <c r="Q56" s="36"/>
      <c r="R56" s="36"/>
      <c r="S56" s="17"/>
    </row>
    <row r="57" spans="1:20" ht="6.7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20" ht="14.2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6" t="s">
        <v>60</v>
      </c>
      <c r="P58" s="16"/>
      <c r="Q58" s="16"/>
      <c r="R58" s="16"/>
      <c r="S58" s="4"/>
    </row>
    <row r="59" spans="1:20" ht="14.2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37" t="s">
        <v>61</v>
      </c>
      <c r="P59" s="37"/>
      <c r="Q59" s="37" t="s">
        <v>51</v>
      </c>
      <c r="R59" s="37"/>
      <c r="S59" s="4"/>
    </row>
    <row r="60" spans="1:20" ht="14.2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1" t="s">
        <v>68</v>
      </c>
      <c r="P60" s="32"/>
      <c r="Q60" s="31" t="s">
        <v>65</v>
      </c>
      <c r="R60" s="32"/>
      <c r="S60" s="4"/>
    </row>
    <row r="61" spans="1:20" ht="14.2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1" t="s">
        <v>63</v>
      </c>
      <c r="P61" s="32"/>
      <c r="Q61" s="31" t="s">
        <v>66</v>
      </c>
      <c r="R61" s="32"/>
      <c r="S61" s="4"/>
    </row>
    <row r="62" spans="1:20" ht="14.2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1" t="s">
        <v>64</v>
      </c>
      <c r="P62" s="32"/>
      <c r="Q62" s="31" t="s">
        <v>67</v>
      </c>
      <c r="R62" s="32"/>
      <c r="S62" s="4"/>
    </row>
    <row r="63" spans="1:2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3"/>
      <c r="P63" s="33"/>
      <c r="Q63" s="33"/>
      <c r="R63" s="33"/>
      <c r="S63" s="4"/>
    </row>
  </sheetData>
  <sheetProtection sheet="1" objects="1" scenarios="1" selectLockedCells="1"/>
  <dataConsolidate/>
  <mergeCells count="128">
    <mergeCell ref="C3:D3"/>
    <mergeCell ref="O9:O10"/>
    <mergeCell ref="R9:R10"/>
    <mergeCell ref="B9:C12"/>
    <mergeCell ref="J7:L7"/>
    <mergeCell ref="J9:J10"/>
    <mergeCell ref="K9:K10"/>
    <mergeCell ref="M7:O7"/>
    <mergeCell ref="P7:R7"/>
    <mergeCell ref="M9:M10"/>
    <mergeCell ref="N9:N10"/>
    <mergeCell ref="P9:P10"/>
    <mergeCell ref="Q9:Q10"/>
    <mergeCell ref="L9:L10"/>
    <mergeCell ref="G7:I7"/>
    <mergeCell ref="G9:G10"/>
    <mergeCell ref="H9:H10"/>
    <mergeCell ref="I9:I10"/>
    <mergeCell ref="D7:F7"/>
    <mergeCell ref="D8:F8"/>
    <mergeCell ref="D9:F9"/>
    <mergeCell ref="D10:F10"/>
    <mergeCell ref="D11:F11"/>
    <mergeCell ref="D12:F12"/>
    <mergeCell ref="J20:L20"/>
    <mergeCell ref="M20:O20"/>
    <mergeCell ref="P20:R20"/>
    <mergeCell ref="B22:C25"/>
    <mergeCell ref="G22:G23"/>
    <mergeCell ref="H22:H23"/>
    <mergeCell ref="I22:I23"/>
    <mergeCell ref="J22:J23"/>
    <mergeCell ref="K22:K23"/>
    <mergeCell ref="R22:R23"/>
    <mergeCell ref="G20:I20"/>
    <mergeCell ref="D23:F23"/>
    <mergeCell ref="J30:K30"/>
    <mergeCell ref="M30:N30"/>
    <mergeCell ref="P30:Q30"/>
    <mergeCell ref="L22:L23"/>
    <mergeCell ref="M22:M23"/>
    <mergeCell ref="N22:N23"/>
    <mergeCell ref="O22:O23"/>
    <mergeCell ref="P22:P23"/>
    <mergeCell ref="Q22:Q23"/>
    <mergeCell ref="C39:C41"/>
    <mergeCell ref="G43:H43"/>
    <mergeCell ref="J43:K43"/>
    <mergeCell ref="M43:N43"/>
    <mergeCell ref="D37:F37"/>
    <mergeCell ref="L35:L36"/>
    <mergeCell ref="M35:M36"/>
    <mergeCell ref="N35:N36"/>
    <mergeCell ref="O35:O36"/>
    <mergeCell ref="D42:F42"/>
    <mergeCell ref="J33:L33"/>
    <mergeCell ref="M33:O33"/>
    <mergeCell ref="B35:C38"/>
    <mergeCell ref="G35:G36"/>
    <mergeCell ref="H35:H36"/>
    <mergeCell ref="I35:I36"/>
    <mergeCell ref="J35:J36"/>
    <mergeCell ref="K35:K36"/>
    <mergeCell ref="P35:P36"/>
    <mergeCell ref="D34:F34"/>
    <mergeCell ref="D35:F35"/>
    <mergeCell ref="D36:F36"/>
    <mergeCell ref="D13:F13"/>
    <mergeCell ref="D14:F14"/>
    <mergeCell ref="D15:F15"/>
    <mergeCell ref="D16:F16"/>
    <mergeCell ref="B13:B16"/>
    <mergeCell ref="C13:C15"/>
    <mergeCell ref="G33:I33"/>
    <mergeCell ref="G30:H30"/>
    <mergeCell ref="G17:H17"/>
    <mergeCell ref="B30:F30"/>
    <mergeCell ref="B31:F31"/>
    <mergeCell ref="D33:F33"/>
    <mergeCell ref="D24:F24"/>
    <mergeCell ref="D25:F25"/>
    <mergeCell ref="B26:B29"/>
    <mergeCell ref="D26:F26"/>
    <mergeCell ref="D27:F27"/>
    <mergeCell ref="D28:F28"/>
    <mergeCell ref="D29:F29"/>
    <mergeCell ref="C26:C28"/>
    <mergeCell ref="B17:F17"/>
    <mergeCell ref="D20:F20"/>
    <mergeCell ref="D21:F21"/>
    <mergeCell ref="D22:F22"/>
    <mergeCell ref="B1:R1"/>
    <mergeCell ref="C2:K2"/>
    <mergeCell ref="B50:G50"/>
    <mergeCell ref="B52:E52"/>
    <mergeCell ref="B53:E53"/>
    <mergeCell ref="F53:G53"/>
    <mergeCell ref="F52:G52"/>
    <mergeCell ref="R53:R54"/>
    <mergeCell ref="M53:Q54"/>
    <mergeCell ref="B5:F5"/>
    <mergeCell ref="B43:F43"/>
    <mergeCell ref="B44:F44"/>
    <mergeCell ref="P17:Q17"/>
    <mergeCell ref="M17:N17"/>
    <mergeCell ref="J17:K17"/>
    <mergeCell ref="P33:R33"/>
    <mergeCell ref="Q35:Q36"/>
    <mergeCell ref="R35:R36"/>
    <mergeCell ref="P43:Q43"/>
    <mergeCell ref="D38:F38"/>
    <mergeCell ref="B39:B42"/>
    <mergeCell ref="D39:F39"/>
    <mergeCell ref="D40:F40"/>
    <mergeCell ref="D41:F41"/>
    <mergeCell ref="O62:P62"/>
    <mergeCell ref="Q62:R62"/>
    <mergeCell ref="O63:P63"/>
    <mergeCell ref="Q63:R63"/>
    <mergeCell ref="L56:O56"/>
    <mergeCell ref="B56:K56"/>
    <mergeCell ref="P56:R56"/>
    <mergeCell ref="O59:P59"/>
    <mergeCell ref="Q59:R59"/>
    <mergeCell ref="O60:P60"/>
    <mergeCell ref="Q60:R60"/>
    <mergeCell ref="O61:P61"/>
    <mergeCell ref="Q61:R61"/>
  </mergeCells>
  <phoneticPr fontId="1"/>
  <conditionalFormatting sqref="I17 L17 O17 R17 R30 I30 L30 O30 I43 L43 O43">
    <cfRule type="expression" dxfId="2" priority="31">
      <formula>$G$17="&lt;した&gt;"</formula>
    </cfRule>
    <cfRule type="cellIs" dxfId="1" priority="32" operator="equal">
      <formula>$G$17="&lt;した&gt;"</formula>
    </cfRule>
    <cfRule type="expression" dxfId="0" priority="33">
      <formula>$G$17="&lt;した&gt;"</formula>
    </cfRule>
  </conditionalFormatting>
  <dataValidations count="20">
    <dataValidation type="custom" allowBlank="1" showInputMessage="1" showErrorMessage="1" error="すでに①で算出されています。" sqref="I29">
      <formula1>IF(I26:I28="","")</formula1>
    </dataValidation>
    <dataValidation type="custom" allowBlank="1" showInputMessage="1" showErrorMessage="1" error="②ですでに算出されています。" sqref="I26:I28">
      <formula1>IF(I29="","")</formula1>
    </dataValidation>
    <dataValidation type="custom" allowBlank="1" showInputMessage="1" showErrorMessage="1" error="すでに①欄または「前年度実績が６月未満の事業所等」欄に入力されています。" sqref="G16">
      <formula1>AND($R$53="",SUM(G13:G15)=0)</formula1>
    </dataValidation>
    <dataValidation type="custom" allowBlank="1" showInputMessage="1" showErrorMessage="1" error="すでに①欄または「前年度実績が６月未満の事業所等」欄に入力されています。" sqref="J16 M16 P16 G29 J29 M29 P29 G42 J42 M42">
      <formula1>AND($R$53="",SUM(G13:G15)=0)</formula1>
    </dataValidation>
    <dataValidation type="list" allowBlank="1" showInputMessage="1" showErrorMessage="1" sqref="G17:H17 J17:K17 M17:N17 P17:Q17 G30:H30 J30:K30 M30:N30 P30:Q30 G43:H43 J43:K43 M43:N43">
      <formula1>"した,していない"</formula1>
    </dataValidation>
    <dataValidation type="custom" allowBlank="1" showInputMessage="1" showErrorMessage="1" error="すでに「前年度実績が６月以上の事業所」欄に入力されています。" sqref="F52:G53">
      <formula1>$R$47=""</formula1>
    </dataValidation>
    <dataValidation type="custom" allowBlank="1" showInputMessage="1" showErrorMessage="1" error="すでに②欄または「前年度実績が６月未満の事業所等」欄に入力されています。" sqref="P13 P15">
      <formula1>AND($R$53="",SUM($P$16)=0)</formula1>
    </dataValidation>
    <dataValidation type="custom" allowBlank="1" showInputMessage="1" showErrorMessage="1" error="すでに「前年度実績が６月未満の事業所等」欄に入力されています。" sqref="G9:G12 M35:M38 J35:J38 G35:G38 P22:P25 M22:M25 J22:J25 G22:G25 P9:P12 M9:M12 J9:J12">
      <formula1>$R$53=""</formula1>
    </dataValidation>
    <dataValidation type="custom" allowBlank="1" showInputMessage="1" showErrorMessage="1" error="すでに②欄または「前年度実績が６月未満の事業所等」欄に入力されています。" sqref="G13:G15 P14 M14 J14">
      <formula1>AND($R$53="",SUM($G$16)=0)</formula1>
    </dataValidation>
    <dataValidation type="custom" allowBlank="1" showInputMessage="1" showErrorMessage="1" error="すでに②欄または「前年度実績が６月未満の事業所等」欄に入力されています。" sqref="J13 J15">
      <formula1>AND($R$53="",SUM($J$16)=0)</formula1>
    </dataValidation>
    <dataValidation type="custom" allowBlank="1" showInputMessage="1" showErrorMessage="1" error="すでに②欄または「前年度実績が６月未満の事業所等」欄に入力されています。" sqref="M13 M15">
      <formula1>AND($R$53="",SUM($M$16)=0)</formula1>
    </dataValidation>
    <dataValidation type="custom" allowBlank="1" showInputMessage="1" showErrorMessage="1" error="すでに②欄または「前年度実績が６月未満の事業所等」欄に入力されています。" sqref="G26 G28">
      <formula1>AND($R$53="",SUM($G$29)=0)</formula1>
    </dataValidation>
    <dataValidation type="custom" allowBlank="1" showInputMessage="1" showErrorMessage="1" error="すでに②欄または「前年度実績が６月未満の事業所等」欄に入力されています。" sqref="J26 J28">
      <formula1>AND($R$53="",SUM($J$29)=0)</formula1>
    </dataValidation>
    <dataValidation type="custom" allowBlank="1" showInputMessage="1" showErrorMessage="1" error="すでに②欄または「前年度実績が６月未満の事業所等」欄に入力されています。" sqref="M26:M28">
      <formula1>AND($R$53="",SUM($M$29)=0)</formula1>
    </dataValidation>
    <dataValidation type="custom" allowBlank="1" showInputMessage="1" showErrorMessage="1" error="すでに②欄または「前年度実績が６月未満の事業所等」欄に入力されています。" sqref="P26:P28">
      <formula1>AND($R$53="",SUM($P$29)=0)</formula1>
    </dataValidation>
    <dataValidation type="custom" allowBlank="1" showInputMessage="1" showErrorMessage="1" error="すでに②欄または「前年度実績が６月未満の事業所等」欄に入力されています。" sqref="M39:M41">
      <formula1>AND($R$53="",SUM($M$42)=0)</formula1>
    </dataValidation>
    <dataValidation type="custom" allowBlank="1" showInputMessage="1" showErrorMessage="1" error="すでに②欄または「前年度実績が６月未満の事業所等」欄に入力されています。" sqref="G39:G41">
      <formula1>AND($R$53="",SUM($G$42)=0)</formula1>
    </dataValidation>
    <dataValidation type="custom" allowBlank="1" showInputMessage="1" showErrorMessage="1" error="すでに②欄または「前年度実績が６月未満の事業所等」欄に入力されています。" sqref="J39:J41">
      <formula1>AND($R$53="",SUM($J$42)=0)</formula1>
    </dataValidation>
    <dataValidation type="custom" allowBlank="1" showInputMessage="1" showErrorMessage="1" error="すでに②欄または「前年度実績が６月未満の事業所等」欄に入力されています。" sqref="G27">
      <formula1>AND($R$53="",SUM($G$29)=0)</formula1>
    </dataValidation>
    <dataValidation type="custom" allowBlank="1" showInputMessage="1" showErrorMessage="1" error="すでに②欄または「前年度実績が６月未満の事業所等」欄に入力されています。" sqref="J27">
      <formula1>AND($R$53="",SUM($J$29)=0)</formula1>
    </dataValidation>
  </dataValidations>
  <printOptions horizontalCentered="1" verticalCentered="1"/>
  <pageMargins left="0.27559055118110237" right="0.23622047244094491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通所介護</vt:lpstr>
      <vt:lpstr>通所介護!Print_Area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birthdayflight</dc:creator>
  <cp:lastModifiedBy>下関市情報政策課</cp:lastModifiedBy>
  <cp:lastPrinted>2013-02-28T07:14:51Z</cp:lastPrinted>
  <dcterms:created xsi:type="dcterms:W3CDTF">2013-02-17T06:15:24Z</dcterms:created>
  <dcterms:modified xsi:type="dcterms:W3CDTF">2019-07-04T01:29:30Z</dcterms:modified>
</cp:coreProperties>
</file>