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H27\12-1 決算\13 財政状況資料集\04 県回答\0331（4回目）\"/>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9" i="9" l="1"/>
  <c r="BG38" i="9"/>
  <c r="BG37" i="9"/>
  <c r="BG36" i="9"/>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U39" i="9"/>
  <c r="U38" i="9"/>
  <c r="CO35" i="9"/>
  <c r="CO36" i="9" s="1"/>
  <c r="CO37" i="9" s="1"/>
  <c r="CO38" i="9" s="1"/>
  <c r="CO39" i="9" s="1"/>
  <c r="CO40" i="9" s="1"/>
  <c r="CO41" i="9" s="1"/>
  <c r="CO42" i="9" s="1"/>
  <c r="CO43" i="9" s="1"/>
  <c r="CO34" i="9"/>
  <c r="BW34" i="9"/>
  <c r="BW35" i="9" s="1"/>
  <c r="BW36" i="9" s="1"/>
  <c r="BW37" i="9" s="1"/>
  <c r="BW38" i="9" s="1"/>
  <c r="C34" i="9"/>
  <c r="C35" i="9" s="1"/>
  <c r="C36" i="9" l="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U34" i="9"/>
  <c r="U35" i="9" s="1"/>
  <c r="U36" i="9" s="1"/>
  <c r="U37" i="9" s="1"/>
  <c r="BE34" i="9" l="1"/>
  <c r="BE35" i="9" s="1"/>
  <c r="BE36" i="9" s="1"/>
  <c r="BE37" i="9" s="1"/>
  <c r="BE38" i="9" s="1"/>
  <c r="BE39" i="9" s="1"/>
</calcChain>
</file>

<file path=xl/sharedStrings.xml><?xml version="1.0" encoding="utf-8"?>
<sst xmlns="http://schemas.openxmlformats.org/spreadsheetml/2006/main" count="1074" uniqueCount="587">
  <si>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</si>
  <si>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</si>
  <si>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</si>
  <si>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</si>
  <si>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</si>
  <si>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</si>
  <si>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</si>
  <si>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</si>
  <si>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</si>
  <si>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</si>
  <si>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</si>
  <si>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</si>
  <si>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</si>
  <si>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</si>
  <si>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</si>
  <si>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</si>
  <si>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</si>
  <si>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</si>
  <si>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</si>
  <si>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</si>
  <si>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</si>
  <si>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</si>
  <si>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</si>
  <si>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</si>
  <si>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</si>
  <si>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</si>
  <si>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</si>
  <si>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</si>
  <si>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</si>
  <si>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</si>
  <si>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</si>
  <si>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</si>
  <si>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</si>
  <si>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</si>
  <si>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</si>
  <si>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</si>
  <si>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</si>
  <si>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</si>
  <si>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</si>
  <si>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</si>
  <si>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</si>
  <si>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</si>
  <si>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</si>
  <si>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</si>
  <si>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</si>
  <si>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</si>
  <si>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</si>
  <si>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</si>
  <si>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</si>
  <si>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</si>
  <si>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</si>
  <si>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</si>
  <si>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</si>
  <si>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</si>
  <si>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</si>
  <si>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</si>
  <si>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</si>
  <si>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</si>
  <si>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</si>
  <si>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</si>
  <si>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</si>
  <si>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</si>
  <si>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</si>
  <si>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</si>
  <si>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</si>
  <si>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</si>
  <si>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</si>
  <si>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</si>
  <si>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</si>
  <si>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</si>
  <si>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</si>
  <si>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</si>
  <si>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</si>
  <si>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</si>
  <si>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</si>
  <si>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</si>
  <si>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</si>
  <si>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</si>
  <si>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</si>
  <si>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</si>
  <si>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</si>
  <si>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</si>
  <si>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</si>
  <si>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</si>
  <si>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</si>
  <si>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</si>
  <si>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</si>
  <si>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</si>
  <si>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</si>
  <si>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</si>
  <si>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</si>
  <si>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</si>
  <si>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</si>
  <si>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</si>
  <si>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</si>
  <si>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</si>
  <si>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</si>
  <si>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</si>
  <si>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</si>
  <si>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</si>
  <si>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</si>
  <si>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</si>
  <si>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</si>
  <si>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</si>
  <si>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</si>
  <si>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</si>
  <si>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</si>
  <si>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</si>
  <si>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</si>
  <si>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</si>
  <si>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</si>
  <si>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</si>
  <si>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</si>
  <si>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</si>
  <si>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</si>
  <si>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</si>
  <si>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</si>
  <si>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</si>
  <si>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</si>
  <si>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</si>
  <si>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</si>
  <si>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</si>
  <si>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</si>
  <si>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</si>
  <si>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</si>
  <si>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</si>
  <si>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</si>
  <si>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</si>
  <si>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</si>
  <si>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</si>
  <si>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</si>
  <si>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</si>
  <si>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</si>
  <si>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</si>
  <si>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臨海土地造成事業特別会計</t>
    <phoneticPr fontId="5"/>
  </si>
  <si>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</si>
  <si>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</si>
  <si>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</si>
  <si>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</si>
  <si>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</si>
  <si>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</si>
  <si>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</si>
  <si>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</si>
  <si>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</si>
  <si>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</si>
  <si>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</si>
  <si>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</si>
  <si>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</si>
  <si>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</si>
  <si>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</si>
  <si>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</si>
  <si>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</si>
  <si>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</si>
  <si>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</si>
  <si>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</si>
  <si>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</si>
  <si>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</si>
  <si>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</si>
  <si>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</si>
  <si>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</si>
  <si>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</si>
  <si>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</si>
  <si>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</si>
  <si>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</si>
  <si>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</si>
  <si>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</si>
  <si>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</si>
  <si>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</si>
  <si>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</si>
  <si>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</si>
  <si>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</si>
  <si>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</si>
  <si>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</si>
  <si>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</si>
  <si>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</si>
  <si>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</si>
  <si>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</si>
  <si>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</si>
  <si>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</si>
  <si>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</si>
  <si>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</si>
  <si>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</si>
  <si>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</si>
  <si>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</si>
  <si>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</si>
  <si>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</si>
  <si>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</si>
  <si>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</si>
  <si>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</si>
  <si>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</si>
  <si>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</si>
  <si>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</si>
  <si>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</si>
  <si>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</si>
  <si>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</si>
  <si>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山口県下関市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</si>
  <si>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</si>
  <si>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</si>
  <si>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</si>
  <si>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</si>
  <si>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</si>
  <si>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</si>
  <si>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</si>
  <si>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</si>
  <si>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</si>
  <si>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</si>
  <si>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</si>
  <si>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</si>
  <si>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</si>
  <si>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</si>
  <si>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</si>
  <si>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</si>
  <si>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</si>
  <si>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</si>
  <si>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</si>
  <si>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</si>
  <si>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</si>
  <si>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</si>
  <si>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</si>
  <si>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</si>
  <si>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</si>
  <si>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</si>
  <si>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</si>
  <si>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</si>
  <si>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</si>
  <si>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</si>
  <si>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</si>
  <si>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</si>
  <si>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</si>
  <si>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</si>
  <si>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</si>
  <si>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</si>
  <si>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</si>
  <si>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</si>
  <si>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</si>
  <si>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</si>
  <si>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</si>
  <si>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</si>
  <si>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</si>
  <si>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</si>
  <si>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</si>
  <si>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</si>
  <si>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</si>
  <si>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</si>
  <si>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</si>
  <si>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</si>
  <si>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</si>
  <si>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</si>
  <si>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</si>
  <si>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</si>
  <si>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</si>
  <si>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</si>
  <si>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</si>
  <si>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</si>
  <si>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</si>
  <si>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</si>
  <si>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</si>
  <si>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</si>
  <si>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</si>
  <si>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</si>
  <si>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</si>
  <si>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</si>
  <si>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</si>
  <si>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</si>
  <si>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</si>
  <si>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</si>
  <si>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</si>
  <si>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</si>
  <si>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</si>
  <si>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</si>
  <si>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</si>
  <si>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</si>
  <si>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</si>
  <si>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</si>
  <si>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</si>
  <si>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</si>
  <si>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</si>
  <si>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</si>
  <si>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</si>
  <si>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</si>
  <si>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</si>
  <si>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</si>
  <si>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</si>
  <si>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</si>
  <si>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</si>
  <si>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</si>
  <si>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</si>
  <si>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</si>
  <si>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</si>
  <si>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</si>
  <si>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</si>
  <si>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</si>
  <si>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</si>
  <si>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</si>
  <si>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</si>
  <si>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</si>
  <si>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</si>
  <si>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</si>
  <si>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</si>
  <si>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</si>
  <si>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</si>
  <si>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</si>
  <si>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</si>
  <si>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</si>
  <si>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</si>
  <si>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</si>
  <si>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</si>
  <si>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</si>
  <si>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</si>
  <si>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</si>
  <si>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</si>
  <si>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</si>
  <si>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</si>
  <si>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</si>
  <si>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港湾整備</t>
    <phoneticPr fontId="18"/>
  </si>
  <si>
    <t>加入世帯数(世帯)</t>
  </si>
  <si>
    <t>　　うち一部事務組合負担金</t>
    <phoneticPr fontId="5"/>
  </si>
  <si>
    <t>市場</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</si>
  <si>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</si>
  <si>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</si>
  <si>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</si>
  <si>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</si>
  <si>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</si>
  <si>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</si>
  <si>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</si>
  <si>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</si>
  <si>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</si>
  <si>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</si>
  <si>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</si>
  <si>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</si>
  <si>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</si>
  <si>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</si>
  <si>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</si>
  <si>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</si>
  <si>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</si>
  <si>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</si>
  <si>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</si>
  <si>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</si>
  <si>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</si>
  <si>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</si>
  <si>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</si>
  <si>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</si>
  <si>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</si>
  <si>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山口県下関市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</si>
  <si>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</si>
  <si>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</si>
  <si>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</si>
  <si>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</si>
  <si>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</si>
  <si>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</si>
  <si>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</si>
  <si>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</si>
  <si>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</si>
  <si>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</si>
  <si>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</si>
  <si>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</si>
  <si>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</si>
  <si>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</si>
  <si>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</si>
  <si>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</si>
  <si>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</si>
  <si>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</si>
  <si>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</si>
  <si>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</si>
  <si>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</si>
  <si>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</si>
  <si>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港湾特別会計</t>
    <phoneticPr fontId="5"/>
  </si>
  <si>
    <t>市立市民病院債管理特別会計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</si>
  <si>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</si>
  <si>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</si>
  <si>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</si>
  <si>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</si>
  <si>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</si>
  <si>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</si>
  <si>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</si>
  <si>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</si>
  <si>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</si>
  <si>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</si>
  <si>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</si>
  <si>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</si>
  <si>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</si>
  <si>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</si>
  <si>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</si>
  <si>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</si>
  <si>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</si>
  <si>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</si>
  <si>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</si>
  <si>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</si>
  <si>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</si>
  <si>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病院事業会計</t>
    <phoneticPr fontId="5"/>
  </si>
  <si>
    <t>ボートレース事業会計</t>
    <phoneticPr fontId="5"/>
  </si>
  <si>
    <t>渡船特別会計</t>
    <phoneticPr fontId="5"/>
  </si>
  <si>
    <t>法非適用企業</t>
    <phoneticPr fontId="5"/>
  </si>
  <si>
    <t>市場特別会計</t>
    <phoneticPr fontId="5"/>
  </si>
  <si>
    <t>観光施設事業特別会計</t>
    <phoneticPr fontId="5"/>
  </si>
  <si>
    <t>漁業集落環境整備事業特別会計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</si>
  <si>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</si>
  <si>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</si>
  <si>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</si>
  <si>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</si>
  <si>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</si>
  <si>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</si>
  <si>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</si>
  <si>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</si>
  <si>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</si>
  <si>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</si>
  <si>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</si>
  <si>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</si>
  <si>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</si>
  <si>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</si>
  <si>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</si>
  <si>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</si>
  <si>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</si>
  <si>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</si>
  <si>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</si>
  <si>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</si>
  <si>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</si>
  <si>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</si>
  <si>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</si>
  <si>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</si>
  <si>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</si>
  <si>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</si>
  <si>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</si>
  <si>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</si>
  <si>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</si>
  <si>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</si>
  <si>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</si>
  <si>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</si>
  <si>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</si>
  <si>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</si>
  <si>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</si>
  <si>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</si>
  <si>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</si>
  <si>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</si>
  <si>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</si>
  <si>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</si>
  <si>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</si>
  <si>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</si>
  <si>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</si>
  <si>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</si>
  <si>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</si>
  <si>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</si>
  <si>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</si>
  <si>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</si>
  <si>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</si>
  <si>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</si>
  <si>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</si>
  <si>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</si>
  <si>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</si>
  <si>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</si>
  <si>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</si>
  <si>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</si>
  <si>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</si>
  <si>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</si>
  <si>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</si>
  <si>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</si>
  <si>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</si>
  <si>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</si>
  <si>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</si>
  <si>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</si>
  <si>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</si>
  <si>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</si>
  <si>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</si>
  <si>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</si>
  <si>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</si>
  <si>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</si>
  <si>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</si>
  <si>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</si>
  <si>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</si>
  <si>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</si>
  <si>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</si>
  <si>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</si>
  <si>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</si>
  <si>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</si>
  <si>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</si>
  <si>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</si>
  <si>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</si>
  <si>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</si>
  <si>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</si>
  <si>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</si>
  <si>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</si>
  <si>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</si>
  <si>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</si>
  <si>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</si>
  <si>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</si>
  <si>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</si>
  <si>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</si>
  <si>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</si>
  <si>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</si>
  <si>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</si>
  <si>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</si>
  <si>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</si>
  <si>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</si>
  <si>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</si>
  <si>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</si>
  <si>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</si>
  <si>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</si>
  <si>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</si>
  <si>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</si>
  <si>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</si>
  <si>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</si>
  <si>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</si>
  <si>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</si>
  <si>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</si>
  <si>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</si>
  <si>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</si>
  <si>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</si>
  <si>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</si>
  <si>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</si>
  <si>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</si>
  <si>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</si>
  <si>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</si>
  <si>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</si>
  <si>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</si>
  <si>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</si>
  <si>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</si>
  <si>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</si>
  <si>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</si>
  <si>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</si>
  <si>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</si>
  <si>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</si>
  <si>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</si>
  <si>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</si>
  <si>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</si>
  <si>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</si>
  <si>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</si>
  <si>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</si>
  <si>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</si>
  <si>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</si>
  <si>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</si>
  <si>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</si>
  <si>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2.53</t>
  </si>
  <si>
    <t>▲ 0.93</t>
  </si>
  <si>
    <t>臨海土地造成事業特別会計</t>
  </si>
  <si>
    <t>▲ 1.77</t>
  </si>
  <si>
    <t>▲ 3.58</t>
  </si>
  <si>
    <t>▲ 3.33</t>
  </si>
  <si>
    <t>▲ 3.02</t>
  </si>
  <si>
    <t>▲ 2.97</t>
  </si>
  <si>
    <t>港湾特別会計</t>
  </si>
  <si>
    <t>▲ 0.57</t>
  </si>
  <si>
    <t>▲ 0.77</t>
  </si>
  <si>
    <t>▲ 0.59</t>
  </si>
  <si>
    <t>▲ 0.52</t>
  </si>
  <si>
    <t>水道事業会計</t>
  </si>
  <si>
    <t>一般会計</t>
  </si>
  <si>
    <t>公共下水道事業会計</t>
  </si>
  <si>
    <t>ボートレース事業会計</t>
  </si>
  <si>
    <t>病院事業会計</t>
  </si>
  <si>
    <t>介護保険特別会計介護保険事業勘定</t>
  </si>
  <si>
    <t>その他会計（赤字）</t>
  </si>
  <si>
    <t>▲ 0.23</t>
  </si>
  <si>
    <t>▲ 0.21</t>
  </si>
  <si>
    <t>その他会計（黒字）</t>
  </si>
  <si>
    <t>国民健康保険特別会計</t>
    <phoneticPr fontId="5"/>
  </si>
  <si>
    <t>豊浦大津環境浄化組合（一般会計）</t>
    <rPh sb="0" eb="2">
      <t>トヨウラ</t>
    </rPh>
    <rPh sb="2" eb="4">
      <t>オオツ</t>
    </rPh>
    <rPh sb="4" eb="6">
      <t>カンキョウ</t>
    </rPh>
    <rPh sb="6" eb="8">
      <t>ジョウカ</t>
    </rPh>
    <rPh sb="8" eb="10">
      <t>クミアイ</t>
    </rPh>
    <rPh sb="11" eb="13">
      <t>イッパン</t>
    </rPh>
    <rPh sb="13" eb="15">
      <t>カイケイ</t>
    </rPh>
    <phoneticPr fontId="10"/>
  </si>
  <si>
    <t>山口県市町総合事務組合（一般会計）</t>
    <rPh sb="0" eb="3">
      <t>ヤマグチケン</t>
    </rPh>
    <rPh sb="3" eb="4">
      <t>シ</t>
    </rPh>
    <rPh sb="4" eb="5">
      <t>チョウ</t>
    </rPh>
    <rPh sb="5" eb="7">
      <t>ソウゴウ</t>
    </rPh>
    <rPh sb="7" eb="9">
      <t>ジム</t>
    </rPh>
    <rPh sb="9" eb="11">
      <t>クミアイ</t>
    </rPh>
    <rPh sb="12" eb="14">
      <t>イッパン</t>
    </rPh>
    <rPh sb="14" eb="16">
      <t>カイケイ</t>
    </rPh>
    <phoneticPr fontId="10"/>
  </si>
  <si>
    <t>山口県市町総合事務組合（山口県自治会館管理特別会計）</t>
    <rPh sb="0" eb="3">
      <t>ヤマグチケン</t>
    </rPh>
    <rPh sb="3" eb="4">
      <t>シ</t>
    </rPh>
    <rPh sb="4" eb="5">
      <t>チョウ</t>
    </rPh>
    <rPh sb="5" eb="7">
      <t>ソウゴウ</t>
    </rPh>
    <rPh sb="7" eb="9">
      <t>ジム</t>
    </rPh>
    <rPh sb="9" eb="11">
      <t>クミアイ</t>
    </rPh>
    <rPh sb="12" eb="15">
      <t>ヤマグチケン</t>
    </rPh>
    <rPh sb="19" eb="21">
      <t>カンリ</t>
    </rPh>
    <rPh sb="21" eb="23">
      <t>トクベツ</t>
    </rPh>
    <rPh sb="23" eb="25">
      <t>カイケイ</t>
    </rPh>
    <phoneticPr fontId="10"/>
  </si>
  <si>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10"/>
  </si>
  <si>
    <t>山口県後期高齢者医療広域連合（後期高齢者医療特別会計）</t>
    <rPh sb="15" eb="17">
      <t>コウキ</t>
    </rPh>
    <rPh sb="17" eb="20">
      <t>コウレイシャ</t>
    </rPh>
    <rPh sb="20" eb="22">
      <t>イリョウ</t>
    </rPh>
    <rPh sb="22" eb="24">
      <t>トクベツ</t>
    </rPh>
    <rPh sb="24" eb="26">
      <t>カイケイ</t>
    </rPh>
    <phoneticPr fontId="10"/>
  </si>
  <si>
    <t>下関市公営施設管理公社</t>
    <rPh sb="0" eb="3">
      <t>シモノセキシ</t>
    </rPh>
    <rPh sb="3" eb="5">
      <t>コウエイ</t>
    </rPh>
    <rPh sb="5" eb="7">
      <t>シセツ</t>
    </rPh>
    <rPh sb="7" eb="9">
      <t>カンリ</t>
    </rPh>
    <rPh sb="9" eb="11">
      <t>コウシャ</t>
    </rPh>
    <phoneticPr fontId="2"/>
  </si>
  <si>
    <t>下関市文化振興財団</t>
    <rPh sb="0" eb="3">
      <t>シモノセキシ</t>
    </rPh>
    <rPh sb="3" eb="5">
      <t>ブンカ</t>
    </rPh>
    <rPh sb="5" eb="7">
      <t>シンコウ</t>
    </rPh>
    <rPh sb="7" eb="9">
      <t>ザイダン</t>
    </rPh>
    <phoneticPr fontId="2"/>
  </si>
  <si>
    <t>下関海洋少年団育成会</t>
    <rPh sb="0" eb="2">
      <t>シモノセキ</t>
    </rPh>
    <rPh sb="2" eb="4">
      <t>カイヨウ</t>
    </rPh>
    <rPh sb="4" eb="7">
      <t>ショウネンダン</t>
    </rPh>
    <rPh sb="7" eb="10">
      <t>イクセイカイ</t>
    </rPh>
    <phoneticPr fontId="2"/>
  </si>
  <si>
    <t>下関海洋科学アカデミー</t>
    <rPh sb="0" eb="2">
      <t>シモノセキ</t>
    </rPh>
    <rPh sb="2" eb="4">
      <t>カイヨウ</t>
    </rPh>
    <rPh sb="4" eb="6">
      <t>カガク</t>
    </rPh>
    <phoneticPr fontId="2"/>
  </si>
  <si>
    <t>○</t>
  </si>
  <si>
    <t>下関市土地開発公社</t>
    <rPh sb="0" eb="3">
      <t>シモノセキシ</t>
    </rPh>
    <rPh sb="3" eb="5">
      <t>トチ</t>
    </rPh>
    <rPh sb="5" eb="7">
      <t>カイハツ</t>
    </rPh>
    <rPh sb="7" eb="9">
      <t>コウシャ</t>
    </rPh>
    <phoneticPr fontId="2"/>
  </si>
  <si>
    <t>菊川町まちづくり</t>
    <rPh sb="0" eb="3">
      <t>キクガワチョウ</t>
    </rPh>
    <phoneticPr fontId="2"/>
  </si>
  <si>
    <t>豊田ふるさとセンター</t>
    <rPh sb="0" eb="2">
      <t>トヨタ</t>
    </rPh>
    <phoneticPr fontId="2"/>
  </si>
  <si>
    <t>豊田あぐりサービス</t>
    <rPh sb="0" eb="2">
      <t>トヨタ</t>
    </rPh>
    <phoneticPr fontId="2"/>
  </si>
  <si>
    <t>豊田湖畔公園管理財団</t>
    <rPh sb="0" eb="2">
      <t>トヨタ</t>
    </rPh>
    <rPh sb="2" eb="4">
      <t>コハン</t>
    </rPh>
    <rPh sb="4" eb="6">
      <t>コウエン</t>
    </rPh>
    <rPh sb="6" eb="8">
      <t>カンリ</t>
    </rPh>
    <rPh sb="8" eb="10">
      <t>ザイダン</t>
    </rPh>
    <phoneticPr fontId="2"/>
  </si>
  <si>
    <t>豊浦産業振興事業団</t>
    <rPh sb="0" eb="2">
      <t>トヨウラ</t>
    </rPh>
    <rPh sb="2" eb="4">
      <t>サンギョウ</t>
    </rPh>
    <rPh sb="4" eb="6">
      <t>シンコウ</t>
    </rPh>
    <rPh sb="6" eb="9">
      <t>ジギョウダン</t>
    </rPh>
    <phoneticPr fontId="2"/>
  </si>
  <si>
    <t>下関市水道サービス公社</t>
    <rPh sb="0" eb="3">
      <t>シモノセキシ</t>
    </rPh>
    <rPh sb="3" eb="5">
      <t>スイドウ</t>
    </rPh>
    <rPh sb="9" eb="11">
      <t>コウシャ</t>
    </rPh>
    <phoneticPr fontId="2"/>
  </si>
  <si>
    <t>公立大学法人下関市立大学</t>
    <rPh sb="0" eb="2">
      <t>コウリツ</t>
    </rPh>
    <rPh sb="2" eb="4">
      <t>ダイガク</t>
    </rPh>
    <rPh sb="4" eb="6">
      <t>ホウジン</t>
    </rPh>
    <rPh sb="6" eb="10">
      <t>シモノセキシリツ</t>
    </rPh>
    <rPh sb="10" eb="12">
      <t>ダイガク</t>
    </rPh>
    <phoneticPr fontId="2"/>
  </si>
  <si>
    <t>サンデン交通</t>
    <rPh sb="4" eb="6">
      <t>コウツウ</t>
    </rPh>
    <phoneticPr fontId="1"/>
  </si>
  <si>
    <t>下関市立市民病院</t>
    <rPh sb="0" eb="3">
      <t>シモノセキシ</t>
    </rPh>
    <rPh sb="3" eb="4">
      <t>リツ</t>
    </rPh>
    <rPh sb="4" eb="6">
      <t>シミン</t>
    </rPh>
    <rPh sb="6" eb="8">
      <t>ビョウイン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</si>
  <si>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</si>
  <si>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</si>
  <si>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</si>
  <si>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</si>
  <si>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</si>
  <si>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</si>
  <si>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</si>
  <si>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</si>
  <si>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</si>
  <si>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</si>
  <si>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</si>
  <si>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は、いづれも類似団体と比較して高い水準にあり、将来負担比率は上昇傾向にある。将来負担比率が上昇している主な要因としては、庁舎建設等の大型建設事業に伴う借入額増の影響で、地方債現在高が29.3億円増加したためで、これらの地方債の償還は平成32年度から始まり、実質公債比率が上昇していくことが考えられるため、これまで以上に公債費の適正化に取り組んでいく必要がある。</t>
    <rPh sb="1" eb="3">
      <t>ショウライ</t>
    </rPh>
    <rPh sb="3" eb="5">
      <t>フタン</t>
    </rPh>
    <rPh sb="5" eb="7">
      <t>ヒリツ</t>
    </rPh>
    <rPh sb="8" eb="10">
      <t>ジッシツ</t>
    </rPh>
    <rPh sb="21" eb="23">
      <t>ルイジ</t>
    </rPh>
    <rPh sb="23" eb="25">
      <t>ダンタイ</t>
    </rPh>
    <rPh sb="26" eb="28">
      <t>ヒカク</t>
    </rPh>
    <rPh sb="30" eb="31">
      <t>タカ</t>
    </rPh>
    <rPh sb="32" eb="34">
      <t>スイジュン</t>
    </rPh>
    <rPh sb="38" eb="40">
      <t>ショウライ</t>
    </rPh>
    <rPh sb="40" eb="42">
      <t>フタン</t>
    </rPh>
    <rPh sb="42" eb="44">
      <t>ヒリツ</t>
    </rPh>
    <rPh sb="45" eb="47">
      <t>ジョウショウ</t>
    </rPh>
    <rPh sb="47" eb="49">
      <t>ケイコウ</t>
    </rPh>
    <rPh sb="53" eb="55">
      <t>ショウライ</t>
    </rPh>
    <rPh sb="55" eb="57">
      <t>フタン</t>
    </rPh>
    <rPh sb="57" eb="59">
      <t>ヒリツ</t>
    </rPh>
    <rPh sb="60" eb="62">
      <t>ジョウショウ</t>
    </rPh>
    <rPh sb="66" eb="67">
      <t>オモ</t>
    </rPh>
    <rPh sb="68" eb="70">
      <t>ヨウイン</t>
    </rPh>
    <rPh sb="124" eb="127">
      <t>チホウサイ</t>
    </rPh>
    <rPh sb="128" eb="130">
      <t>ショウカン</t>
    </rPh>
    <rPh sb="131" eb="133">
      <t>ヘイセイ</t>
    </rPh>
    <rPh sb="135" eb="137">
      <t>ネンド</t>
    </rPh>
    <rPh sb="139" eb="140">
      <t>ハジ</t>
    </rPh>
    <rPh sb="143" eb="145">
      <t>ジッシツ</t>
    </rPh>
    <rPh sb="145" eb="147">
      <t>コウサイ</t>
    </rPh>
    <rPh sb="147" eb="149">
      <t>ヒリツ</t>
    </rPh>
    <rPh sb="150" eb="152">
      <t>ジョウショウ</t>
    </rPh>
    <rPh sb="159" eb="160">
      <t>カンガ</t>
    </rPh>
    <rPh sb="171" eb="173">
      <t>イジョウ</t>
    </rPh>
    <rPh sb="174" eb="176">
      <t>コウサイ</t>
    </rPh>
    <rPh sb="176" eb="177">
      <t>ヒ</t>
    </rPh>
    <rPh sb="178" eb="180">
      <t>テキセイ</t>
    </rPh>
    <rPh sb="180" eb="181">
      <t>カ</t>
    </rPh>
    <rPh sb="182" eb="183">
      <t>ト</t>
    </rPh>
    <rPh sb="184" eb="185">
      <t>ク</t>
    </rPh>
    <rPh sb="189" eb="19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</si>
</sst>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55131</c:v>
                </c:pt>
                <c:pt idx="1">
                  <c:v>46257</c:v>
                </c:pt>
                <c:pt idx="2">
                  <c:v>83685</c:v>
                </c:pt>
                <c:pt idx="3">
                  <c:v>62315</c:v>
                </c:pt>
                <c:pt idx="4">
                  <c:v>68650</c:v>
                </c:pt>
              </c:numCache>
            </c:numRef>
          </c:val>
          <c:smooth val="0"/>
        </c:ser>
        <c:dLbls>
          <c:showLegendKey val="0"/>
          <c:showVal val="0"/>
          <c:showCatName val="0"/>
          <c:showSerName val="0"/>
          <c:showPercent val="0"/>
          <c:showBubbleSize val="0"/>
        </c:dLbls>
        <c:marker val="1"/>
        <c:smooth val="0"/>
        <c:axId val="196221008"/>
        <c:axId val="196221400"/>
      </c:lineChart>
      <c:catAx>
        <c:axId val="196221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221400"/>
        <c:crosses val="autoZero"/>
        <c:auto val="1"/>
        <c:lblAlgn val="ctr"/>
        <c:lblOffset val="100"/>
        <c:tickLblSkip val="1"/>
        <c:tickMarkSkip val="1"/>
        <c:noMultiLvlLbl val="0"/>
      </c:catAx>
      <c:valAx>
        <c:axId val="1962214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6221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c:v>
                </c:pt>
                <c:pt idx="1">
                  <c:v>4.75</c:v>
                </c:pt>
                <c:pt idx="2">
                  <c:v>4.93</c:v>
                </c:pt>
                <c:pt idx="3">
                  <c:v>4.0199999999999996</c:v>
                </c:pt>
                <c:pt idx="4">
                  <c:v>4.17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13.56</c:v>
                </c:pt>
                <c:pt idx="1">
                  <c:v>14.69</c:v>
                </c:pt>
                <c:pt idx="2">
                  <c:v>14.93</c:v>
                </c:pt>
                <c:pt idx="3">
                  <c:v>15.02</c:v>
                </c:pt>
                <c:pt idx="4">
                  <c:v>15.08</c:v>
                </c:pt>
              </c:numCache>
            </c:numRef>
          </c:val>
        </c:ser>
        <c:dLbls>
          <c:showLegendKey val="0"/>
          <c:showVal val="0"/>
          <c:showCatName val="0"/>
          <c:showSerName val="0"/>
          <c:showPercent val="0"/>
          <c:showBubbleSize val="0"/>
        </c:dLbls>
        <c:gapWidth val="250"/>
        <c:overlap val="100"/>
        <c:axId val="348455856"/>
        <c:axId val="348456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-2.5299999999999998</c:v>
                </c:pt>
                <c:pt idx="1">
                  <c:v>0.96</c:v>
                </c:pt>
                <c:pt idx="2">
                  <c:v>0.46</c:v>
                </c:pt>
                <c:pt idx="3">
                  <c:v>-0.93</c:v>
                </c:pt>
                <c:pt idx="4">
                  <c:v>0.11</c:v>
                </c:pt>
              </c:numCache>
            </c:numRef>
          </c:val>
          <c:smooth val="0"/>
        </c:ser>
        <c:dLbls>
          <c:showLegendKey val="0"/>
          <c:showVal val="0"/>
          <c:showCatName val="0"/>
          <c:showSerName val="0"/>
          <c:showPercent val="0"/>
          <c:showBubbleSize val="0"/>
        </c:dLbls>
        <c:marker val="1"/>
        <c:smooth val="0"/>
        <c:axId val="348455856"/>
        <c:axId val="348456248"/>
      </c:lineChart>
      <c:catAx>
        <c:axId val="34845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8456248"/>
        <c:crosses val="autoZero"/>
        <c:auto val="1"/>
        <c:lblAlgn val="ctr"/>
        <c:lblOffset val="100"/>
        <c:tickLblSkip val="1"/>
        <c:tickMarkSkip val="1"/>
        <c:noMultiLvlLbl val="0"/>
      </c:catAx>
      <c:valAx>
        <c:axId val="348456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45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5.67</c:v>
                </c:pt>
                <c:pt idx="2">
                  <c:v>#N/A</c:v>
                </c:pt>
                <c:pt idx="3">
                  <c:v>4.08</c:v>
                </c:pt>
                <c:pt idx="4">
                  <c:v>#N/A</c:v>
                </c:pt>
                <c:pt idx="5">
                  <c:v>3.52</c:v>
                </c:pt>
                <c:pt idx="6">
                  <c:v>#N/A</c:v>
                </c:pt>
                <c:pt idx="7">
                  <c:v>3.07</c:v>
                </c:pt>
                <c:pt idx="8">
                  <c:v>#N/A</c:v>
                </c:pt>
                <c:pt idx="9">
                  <c:v>2.04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0.23</c:v>
                </c:pt>
                <c:pt idx="1">
                  <c:v>#N/A</c:v>
                </c:pt>
                <c:pt idx="2">
                  <c:v>0.21</c:v>
                </c:pt>
                <c:pt idx="3">
                  <c:v>#N/A</c:v>
                </c:pt>
                <c:pt idx="4">
                  <c:v>0</c:v>
                </c:pt>
                <c:pt idx="5">
                  <c:v>0</c:v>
                </c:pt>
                <c:pt idx="6">
                  <c:v>0</c:v>
                </c:pt>
                <c:pt idx="7">
                  <c:v>0</c:v>
                </c:pt>
                <c:pt idx="8">
                  <c:v>0</c:v>
                </c:pt>
                <c:pt idx="9">
                  <c:v>0</c:v>
                </c:pt>
              </c:numCache>
            </c:numRef>
          </c:val>
        </c:ser>
        <c:ser>
          <c:idx val="2"/>
          <c:order val="2"/>
          <c:tx>
            <c:strRef>
              <c:f>データシート!$A$29</c:f>
              <c:strCache>
                <c:ptCount val="1"/>
                <c:pt idx="0">
                  <c:v>介護保険特別会計介護保険事業勘定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0.17</c:v>
                </c:pt>
                <c:pt idx="2">
                  <c:v>#N/A</c:v>
                </c:pt>
                <c:pt idx="3">
                  <c:v>0.7</c:v>
                </c:pt>
                <c:pt idx="4">
                  <c:v>#N/A</c:v>
                </c:pt>
                <c:pt idx="5">
                  <c:v>0.63</c:v>
                </c:pt>
                <c:pt idx="6">
                  <c:v>#N/A</c:v>
                </c:pt>
                <c:pt idx="7">
                  <c:v>0.53</c:v>
                </c:pt>
                <c:pt idx="8">
                  <c:v>#N/A</c:v>
                </c:pt>
                <c:pt idx="9">
                  <c:v>0.79</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1.21</c:v>
                </c:pt>
                <c:pt idx="2">
                  <c:v>#N/A</c:v>
                </c:pt>
                <c:pt idx="3">
                  <c:v>1.28</c:v>
                </c:pt>
                <c:pt idx="4">
                  <c:v>#N/A</c:v>
                </c:pt>
                <c:pt idx="5">
                  <c:v>1.32</c:v>
                </c:pt>
                <c:pt idx="6">
                  <c:v>#N/A</c:v>
                </c:pt>
                <c:pt idx="7">
                  <c:v>1.33</c:v>
                </c:pt>
                <c:pt idx="8">
                  <c:v>#N/A</c:v>
                </c:pt>
                <c:pt idx="9">
                  <c:v>1</c:v>
                </c:pt>
              </c:numCache>
            </c:numRef>
          </c:val>
        </c:ser>
        <c:ser>
          <c:idx val="4"/>
          <c:order val="4"/>
          <c:tx>
            <c:strRef>
              <c:f>データシート!$A$31</c:f>
              <c:strCache>
                <c:ptCount val="1"/>
                <c:pt idx="0">
                  <c:v>ボートレース事業会計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1.08</c:v>
                </c:pt>
                <c:pt idx="2">
                  <c:v>#N/A</c:v>
                </c:pt>
                <c:pt idx="3">
                  <c:v>1</c:v>
                </c:pt>
                <c:pt idx="4">
                  <c:v>#N/A</c:v>
                </c:pt>
                <c:pt idx="5">
                  <c:v>2.0499999999999998</c:v>
                </c:pt>
                <c:pt idx="6">
                  <c:v>#N/A</c:v>
                </c:pt>
                <c:pt idx="7">
                  <c:v>2.85</c:v>
                </c:pt>
                <c:pt idx="8">
                  <c:v>#N/A</c:v>
                </c:pt>
                <c:pt idx="9">
                  <c:v>2.1800000000000002</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2.31</c:v>
                </c:pt>
                <c:pt idx="2">
                  <c:v>#N/A</c:v>
                </c:pt>
                <c:pt idx="3">
                  <c:v>2.81</c:v>
                </c:pt>
                <c:pt idx="4">
                  <c:v>#N/A</c:v>
                </c:pt>
                <c:pt idx="5">
                  <c:v>2.74</c:v>
                </c:pt>
                <c:pt idx="6">
                  <c:v>#N/A</c:v>
                </c:pt>
                <c:pt idx="7">
                  <c:v>2.46</c:v>
                </c:pt>
                <c:pt idx="8">
                  <c:v>#N/A</c:v>
                </c:pt>
                <c:pt idx="9">
                  <c:v>2.6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5.07</c:v>
                </c:pt>
                <c:pt idx="2">
                  <c:v>#N/A</c:v>
                </c:pt>
                <c:pt idx="3">
                  <c:v>4.38</c:v>
                </c:pt>
                <c:pt idx="4">
                  <c:v>#N/A</c:v>
                </c:pt>
                <c:pt idx="5">
                  <c:v>4.71</c:v>
                </c:pt>
                <c:pt idx="6">
                  <c:v>#N/A</c:v>
                </c:pt>
                <c:pt idx="7">
                  <c:v>3.91</c:v>
                </c:pt>
                <c:pt idx="8">
                  <c:v>#N/A</c:v>
                </c:pt>
                <c:pt idx="9">
                  <c:v>4.07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5.43</c:v>
                </c:pt>
                <c:pt idx="2">
                  <c:v>#N/A</c:v>
                </c:pt>
                <c:pt idx="3">
                  <c:v>5.0599999999999996</c:v>
                </c:pt>
                <c:pt idx="4">
                  <c:v>#N/A</c:v>
                </c:pt>
                <c:pt idx="5">
                  <c:v>5.9</c:v>
                </c:pt>
                <c:pt idx="6">
                  <c:v>#N/A</c:v>
                </c:pt>
                <c:pt idx="7">
                  <c:v>6.22</c:v>
                </c:pt>
                <c:pt idx="8">
                  <c:v>#N/A</c:v>
                </c:pt>
                <c:pt idx="9">
                  <c:v>6.2</c:v>
                </c:pt>
              </c:numCache>
            </c:numRef>
          </c:val>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0.05</c:v>
                </c:pt>
                <c:pt idx="2">
                  <c:v>0.56999999999999995</c:v>
                </c:pt>
                <c:pt idx="3">
                  <c:v>#N/A</c:v>
                </c:pt>
                <c:pt idx="4">
                  <c:v>0.77</c:v>
                </c:pt>
                <c:pt idx="5">
                  <c:v>#N/A</c:v>
                </c:pt>
                <c:pt idx="6">
                  <c:v>0.59</c:v>
                </c:pt>
                <c:pt idx="7">
                  <c:v>#N/A</c:v>
                </c:pt>
                <c:pt idx="8">
                  <c:v>0.52</c:v>
                </c:pt>
                <c:pt idx="9">
                  <c:v>#N/A</c:v>
                </c:pt>
              </c:numCache>
            </c:numRef>
          </c:val>
        </c:ser>
        <c:ser>
          <c:idx val="9"/>
          <c:order val="9"/>
          <c:tx>
            <c:strRef>
              <c:f>データシート!$A$36</c:f>
              <c:strCache>
                <c:ptCount val="1"/>
                <c:pt idx="0">
                  <c:v>臨海土地造成事業特別会計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1.77</c:v>
                </c:pt>
                <c:pt idx="1">
                  <c:v>#N/A</c:v>
                </c:pt>
                <c:pt idx="2">
                  <c:v>3.58</c:v>
                </c:pt>
                <c:pt idx="3">
                  <c:v>#N/A</c:v>
                </c:pt>
                <c:pt idx="4">
                  <c:v>3.33</c:v>
                </c:pt>
                <c:pt idx="5">
                  <c:v>#N/A</c:v>
                </c:pt>
                <c:pt idx="6">
                  <c:v>3.02</c:v>
                </c:pt>
                <c:pt idx="7">
                  <c:v>#N/A</c:v>
                </c:pt>
                <c:pt idx="8">
                  <c:v>2.97</c:v>
                </c:pt>
                <c:pt idx="9">
                  <c:v>#N/A</c:v>
                </c:pt>
              </c:numCache>
            </c:numRef>
          </c:val>
        </c:ser>
        <c:dLbls>
          <c:showLegendKey val="0"/>
          <c:showVal val="0"/>
          <c:showCatName val="0"/>
          <c:showSerName val="0"/>
          <c:showPercent val="0"/>
          <c:showBubbleSize val="0"/>
        </c:dLbls>
        <c:gapWidth val="150"/>
        <c:overlap val="100"/>
        <c:axId val="348457032"/>
        <c:axId val="348457424"/>
      </c:barChart>
      <c:catAx>
        <c:axId val="34845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457424"/>
        <c:crosses val="autoZero"/>
        <c:auto val="1"/>
        <c:lblAlgn val="ctr"/>
        <c:lblOffset val="100"/>
        <c:tickLblSkip val="1"/>
        <c:tickMarkSkip val="1"/>
        <c:noMultiLvlLbl val="0"/>
      </c:catAx>
      <c:valAx>
        <c:axId val="348457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457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13926</c:v>
                </c:pt>
                <c:pt idx="5">
                  <c:v>14991</c:v>
                </c:pt>
                <c:pt idx="8">
                  <c:v>15333</c:v>
                </c:pt>
                <c:pt idx="11">
                  <c:v>15786</c:v>
                </c:pt>
                <c:pt idx="14">
                  <c:v>15563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134</c:v>
                </c:pt>
                <c:pt idx="3">
                  <c:v>126</c:v>
                </c:pt>
                <c:pt idx="6">
                  <c:v>119</c:v>
                </c:pt>
                <c:pt idx="9">
                  <c:v>107</c:v>
                </c:pt>
                <c:pt idx="12">
                  <c:v>97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110</c:v>
                </c:pt>
                <c:pt idx="3">
                  <c:v>114</c:v>
                </c:pt>
                <c:pt idx="6">
                  <c:v>114</c:v>
                </c:pt>
                <c:pt idx="9">
                  <c:v>115</c:v>
                </c:pt>
                <c:pt idx="12">
                  <c:v>130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3696</c:v>
                </c:pt>
                <c:pt idx="3">
                  <c:v>3389</c:v>
                </c:pt>
                <c:pt idx="6">
                  <c:v>3409</c:v>
                </c:pt>
                <c:pt idx="9">
                  <c:v>3262</c:v>
                </c:pt>
                <c:pt idx="12">
                  <c:v>3333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16822</c:v>
                </c:pt>
                <c:pt idx="3">
                  <c:v>17756</c:v>
                </c:pt>
                <c:pt idx="6">
                  <c:v>17850</c:v>
                </c:pt>
                <c:pt idx="9">
                  <c:v>17796</c:v>
                </c:pt>
                <c:pt idx="12">
                  <c:v>17425</c:v>
                </c:pt>
              </c:numCache>
            </c:numRef>
          </c:val>
        </c:ser>
        <c:dLbls>
          <c:showLegendKey val="0"/>
          <c:showVal val="0"/>
          <c:showCatName val="0"/>
          <c:showSerName val="0"/>
          <c:showPercent val="0"/>
          <c:showBubbleSize val="0"/>
        </c:dLbls>
        <c:gapWidth val="100"/>
        <c:overlap val="100"/>
        <c:axId val="348458208"/>
        <c:axId val="353535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6836</c:v>
                </c:pt>
                <c:pt idx="2">
                  <c:v>#N/A</c:v>
                </c:pt>
                <c:pt idx="3">
                  <c:v>#N/A</c:v>
                </c:pt>
                <c:pt idx="4">
                  <c:v>6394</c:v>
                </c:pt>
                <c:pt idx="5">
                  <c:v>#N/A</c:v>
                </c:pt>
                <c:pt idx="6">
                  <c:v>#N/A</c:v>
                </c:pt>
                <c:pt idx="7">
                  <c:v>6159</c:v>
                </c:pt>
                <c:pt idx="8">
                  <c:v>#N/A</c:v>
                </c:pt>
                <c:pt idx="9">
                  <c:v>#N/A</c:v>
                </c:pt>
                <c:pt idx="10">
                  <c:v>5494</c:v>
                </c:pt>
                <c:pt idx="11">
                  <c:v>#N/A</c:v>
                </c:pt>
                <c:pt idx="12">
                  <c:v>#N/A</c:v>
                </c:pt>
                <c:pt idx="13">
                  <c:v>5422</c:v>
                </c:pt>
                <c:pt idx="14">
                  <c:v>#N/A</c:v>
                </c:pt>
              </c:numCache>
            </c:numRef>
          </c:val>
          <c:smooth val="0"/>
        </c:ser>
        <c:dLbls>
          <c:showLegendKey val="0"/>
          <c:showVal val="0"/>
          <c:showCatName val="0"/>
          <c:showSerName val="0"/>
          <c:showPercent val="0"/>
          <c:showBubbleSize val="0"/>
        </c:dLbls>
        <c:marker val="1"/>
        <c:smooth val="0"/>
        <c:axId val="348458208"/>
        <c:axId val="353535552"/>
      </c:lineChart>
      <c:catAx>
        <c:axId val="34845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3535552"/>
        <c:crosses val="autoZero"/>
        <c:auto val="1"/>
        <c:lblAlgn val="ctr"/>
        <c:lblOffset val="100"/>
        <c:tickLblSkip val="1"/>
        <c:tickMarkSkip val="1"/>
        <c:noMultiLvlLbl val="0"/>
      </c:catAx>
      <c:valAx>
        <c:axId val="35353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45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129587</c:v>
                </c:pt>
                <c:pt idx="5">
                  <c:v>130287</c:v>
                </c:pt>
                <c:pt idx="8">
                  <c:v>135646</c:v>
                </c:pt>
                <c:pt idx="11">
                  <c:v>133968</c:v>
                </c:pt>
                <c:pt idx="14">
                  <c:v>134832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19969</c:v>
                </c:pt>
                <c:pt idx="5">
                  <c:v>20659</c:v>
                </c:pt>
                <c:pt idx="8">
                  <c:v>19724</c:v>
                </c:pt>
                <c:pt idx="11">
                  <c:v>18436</c:v>
                </c:pt>
                <c:pt idx="14">
                  <c:v>18012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19235</c:v>
                </c:pt>
                <c:pt idx="5">
                  <c:v>15236</c:v>
                </c:pt>
                <c:pt idx="8">
                  <c:v>16229</c:v>
                </c:pt>
                <c:pt idx="11">
                  <c:v>15654</c:v>
                </c:pt>
                <c:pt idx="14">
                  <c:v>14609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2963</c:v>
                </c:pt>
                <c:pt idx="3">
                  <c:v>2913</c:v>
                </c:pt>
                <c:pt idx="6">
                  <c:v>2722</c:v>
                </c:pt>
                <c:pt idx="9">
                  <c:v>2018</c:v>
                </c:pt>
                <c:pt idx="12">
                  <c:v>2073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20556</c:v>
                </c:pt>
                <c:pt idx="3">
                  <c:v>20408</c:v>
                </c:pt>
                <c:pt idx="6">
                  <c:v>19730</c:v>
                </c:pt>
                <c:pt idx="9">
                  <c:v>18802</c:v>
                </c:pt>
                <c:pt idx="12">
                  <c:v>17776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486</c:v>
                </c:pt>
                <c:pt idx="3">
                  <c:v>397</c:v>
                </c:pt>
                <c:pt idx="6">
                  <c:v>296</c:v>
                </c:pt>
                <c:pt idx="9">
                  <c:v>191</c:v>
                </c:pt>
                <c:pt idx="12">
                  <c:v>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45288</c:v>
                </c:pt>
                <c:pt idx="3">
                  <c:v>40096</c:v>
                </c:pt>
                <c:pt idx="6">
                  <c:v>38487</c:v>
                </c:pt>
                <c:pt idx="9">
                  <c:v>36979</c:v>
                </c:pt>
                <c:pt idx="12">
                  <c:v>35505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375</c:v>
                </c:pt>
                <c:pt idx="3">
                  <c:v>291</c:v>
                </c:pt>
                <c:pt idx="6">
                  <c:v>212</c:v>
                </c:pt>
                <c:pt idx="9">
                  <c:v>142</c:v>
                </c:pt>
                <c:pt idx="12">
                  <c:v>80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156942</c:v>
                </c:pt>
                <c:pt idx="3">
                  <c:v>158242</c:v>
                </c:pt>
                <c:pt idx="6">
                  <c:v>164569</c:v>
                </c:pt>
                <c:pt idx="9">
                  <c:v>163881</c:v>
                </c:pt>
                <c:pt idx="12">
                  <c:v>166807</c:v>
                </c:pt>
              </c:numCache>
            </c:numRef>
          </c:val>
        </c:ser>
        <c:dLbls>
          <c:showLegendKey val="0"/>
          <c:showVal val="0"/>
          <c:showCatName val="0"/>
          <c:showSerName val="0"/>
          <c:showPercent val="0"/>
          <c:showBubbleSize val="0"/>
        </c:dLbls>
        <c:gapWidth val="100"/>
        <c:overlap val="100"/>
        <c:axId val="353537904"/>
        <c:axId val="353538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57818</c:v>
                </c:pt>
                <c:pt idx="2">
                  <c:v>#N/A</c:v>
                </c:pt>
                <c:pt idx="3">
                  <c:v>#N/A</c:v>
                </c:pt>
                <c:pt idx="4">
                  <c:v>56167</c:v>
                </c:pt>
                <c:pt idx="5">
                  <c:v>#N/A</c:v>
                </c:pt>
                <c:pt idx="6">
                  <c:v>#N/A</c:v>
                </c:pt>
                <c:pt idx="7">
                  <c:v>54418</c:v>
                </c:pt>
                <c:pt idx="8">
                  <c:v>#N/A</c:v>
                </c:pt>
                <c:pt idx="9">
                  <c:v>#N/A</c:v>
                </c:pt>
                <c:pt idx="10">
                  <c:v>53954</c:v>
                </c:pt>
                <c:pt idx="11">
                  <c:v>#N/A</c:v>
                </c:pt>
                <c:pt idx="12">
                  <c:v>#N/A</c:v>
                </c:pt>
                <c:pt idx="13">
                  <c:v>54870</c:v>
                </c:pt>
                <c:pt idx="14">
                  <c:v>#N/A</c:v>
                </c:pt>
              </c:numCache>
            </c:numRef>
          </c:val>
          <c:smooth val="0"/>
        </c:ser>
        <c:dLbls>
          <c:showLegendKey val="0"/>
          <c:showVal val="0"/>
          <c:showCatName val="0"/>
          <c:showSerName val="0"/>
          <c:showPercent val="0"/>
          <c:showBubbleSize val="0"/>
        </c:dLbls>
        <c:marker val="1"/>
        <c:smooth val="0"/>
        <c:axId val="353537904"/>
        <c:axId val="353538296"/>
      </c:lineChart>
      <c:catAx>
        <c:axId val="35353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3538296"/>
        <c:crosses val="autoZero"/>
        <c:auto val="1"/>
        <c:lblAlgn val="ctr"/>
        <c:lblOffset val="100"/>
        <c:tickLblSkip val="1"/>
        <c:tickMarkSkip val="1"/>
        <c:noMultiLvlLbl val="0"/>
      </c:catAx>
      <c:valAx>
        <c:axId val="353538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53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{EC75DAD4-AE15-4796-907B-2A761180B5CB}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{FC2467EF-8F63-4E96-939F-237D49B094F8}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{D96234FF-CE79-41A1-8205-FE98D1E2BFF9}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{946ECED2-9CA0-40AE-989E-04A2610A7948}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{D64FA449-E3B3-4CF2-9358-963D8B608339}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{08742ED6-E82B-434F-AACD-BC787130EC7D}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{9213E78C-E547-4E4F-9721-959CC7642667}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{C3774986-2FD1-406C-B1B7-B91B725FB7B3}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{0F9038D8-FCDB-4BA2-B635-E61BF2AB8954}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{4E39E15A-1986-45D1-8D93-DF52E42558A7}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53537512"/>
        <c:axId val="353537120"/>
      </c:scatterChart>
      <c:valAx>
        <c:axId val="353537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537120"/>
        <c:crosses val="autoZero"/>
        <c:crossBetween val="midCat"/>
      </c:valAx>
      <c:valAx>
        <c:axId val="353537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3537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{D895B27B-E171-4721-99E8-51908F83D3A0}</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1.82398540811673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{C908D57A-9419-4487-822F-85478C42D45D}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{889B68F1-2CBC-45B9-833F-3D9F7FBB8FDE}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{C6919FDB-B31F-4600-848C-0897E5A68CDE}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{2DF5FD9C-666A-4A31-8FA1-0310254906F6}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11.7</c:v>
                </c:pt>
                <c:pt idx="2">
                  <c:v>11.5</c:v>
                </c:pt>
                <c:pt idx="3">
                  <c:v>10.8</c:v>
                </c:pt>
                <c:pt idx="4">
                  <c:v>10.199999999999999</c:v>
                </c:pt>
              </c:numCache>
            </c:numRef>
          </c:xVal>
          <c:yVal>
            <c:numRef>
              <c:f>公会計指標分析・財政指標組合せ分析表!$K$73:$O$73</c:f>
              <c:numCache>
                <c:formatCode>#,##0.0;"▲ "#,##0.0</c:formatCode>
                <c:ptCount val="5"/>
                <c:pt idx="0">
                  <c:v>103.3</c:v>
                </c:pt>
                <c:pt idx="1">
                  <c:v>100.5</c:v>
                </c:pt>
                <c:pt idx="2">
                  <c:v>97.5</c:v>
                </c:pt>
                <c:pt idx="3">
                  <c:v>98</c:v>
                </c:pt>
                <c:pt idx="4">
                  <c:v>100</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{315433C4-5D3C-4086-8218-B305A56AFDBC}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{5CC84BC8-57B6-4D41-92A2-AA1633C13A38}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{7DF58E52-925F-47E2-BD3B-12C2D2452ADC}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{0ACEE2B8-B852-40CB-B85C-3026159EBB8F}</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{204B2A67-59A9-4A51-98BB-CC939A65DBEF}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353539080"/>
        <c:axId val="353535944"/>
      </c:scatterChart>
      <c:valAx>
        <c:axId val="353539080"/>
        <c:scaling>
          <c:orientation val="minMax"/>
          <c:max val="12.2"/>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3535944"/>
        <c:crosses val="autoZero"/>
        <c:crossBetween val="midCat"/>
      </c:valAx>
      <c:valAx>
        <c:axId val="353535944"/>
        <c:scaling>
          <c:orientation val="minMax"/>
          <c:max val="114"/>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3539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j-ea"/>
              <a:ea typeface="+mj-ea"/>
              <a:cs typeface="+mn-cs"/>
            </a:rPr>
            <a:t>　元利償還金は、減税補てん債の償還の減少等により対前年度比</a:t>
          </a:r>
          <a:r>
            <a:rPr lang="en-US" altLang="ja-JP" sz="1100" b="0" i="0" baseline="0">
              <a:solidFill>
                <a:schemeClr val="dk1"/>
              </a:solidFill>
              <a:effectLst/>
              <a:latin typeface="+mj-ea"/>
              <a:ea typeface="+mj-ea"/>
              <a:cs typeface="+mn-cs"/>
            </a:rPr>
            <a:t>2.1%</a:t>
          </a:r>
          <a:r>
            <a:rPr lang="ja-JP" altLang="ja-JP" sz="1100" b="0" i="0" baseline="0">
              <a:solidFill>
                <a:schemeClr val="dk1"/>
              </a:solidFill>
              <a:effectLst/>
              <a:latin typeface="+mj-ea"/>
              <a:ea typeface="+mj-ea"/>
              <a:cs typeface="+mn-cs"/>
            </a:rPr>
            <a:t>減となっている。</a:t>
          </a:r>
          <a:endParaRPr lang="ja-JP" altLang="ja-JP" sz="1400">
            <a:effectLst/>
            <a:latin typeface="+mj-ea"/>
            <a:ea typeface="+mj-ea"/>
          </a:endParaRPr>
        </a:p>
        <a:p>
          <a:pPr rtl="0" fontAlgn="base"/>
          <a:r>
            <a:rPr lang="ja-JP" altLang="ja-JP" sz="1100" b="0" i="0" baseline="0">
              <a:solidFill>
                <a:schemeClr val="dk1"/>
              </a:solidFill>
              <a:effectLst/>
              <a:latin typeface="+mj-ea"/>
              <a:ea typeface="+mj-ea"/>
              <a:cs typeface="+mn-cs"/>
            </a:rPr>
            <a:t>　公営企業に対する準元利（繰出金）は、対前年度比</a:t>
          </a:r>
          <a:r>
            <a:rPr lang="en-US" altLang="ja-JP" sz="1100" b="0" i="0" baseline="0">
              <a:solidFill>
                <a:schemeClr val="dk1"/>
              </a:solidFill>
              <a:effectLst/>
              <a:latin typeface="+mj-ea"/>
              <a:ea typeface="+mj-ea"/>
              <a:cs typeface="+mn-cs"/>
            </a:rPr>
            <a:t>2.2%</a:t>
          </a:r>
          <a:r>
            <a:rPr lang="ja-JP" altLang="ja-JP" sz="1100" b="0" i="0" baseline="0">
              <a:solidFill>
                <a:schemeClr val="dk1"/>
              </a:solidFill>
              <a:effectLst/>
              <a:latin typeface="+mj-ea"/>
              <a:ea typeface="+mj-ea"/>
              <a:cs typeface="+mn-cs"/>
            </a:rPr>
            <a:t>増となっている。</a:t>
          </a:r>
          <a:endParaRPr lang="ja-JP" altLang="ja-JP" sz="1400">
            <a:effectLst/>
            <a:latin typeface="+mj-ea"/>
            <a:ea typeface="+mj-ea"/>
          </a:endParaRPr>
        </a:p>
        <a:p>
          <a:pPr rtl="0" fontAlgn="base"/>
          <a:r>
            <a:rPr lang="ja-JP" altLang="ja-JP" sz="1100" b="0" i="0" baseline="0">
              <a:solidFill>
                <a:schemeClr val="dk1"/>
              </a:solidFill>
              <a:effectLst/>
              <a:latin typeface="+mj-ea"/>
              <a:ea typeface="+mj-ea"/>
              <a:cs typeface="+mn-cs"/>
            </a:rPr>
            <a:t>　算入公債費等は、公債費充当特定財源や交付税措置により基準財政需要額に算入された公債費の減少等により対前年度比</a:t>
          </a:r>
          <a:r>
            <a:rPr lang="en-US" altLang="ja-JP" sz="1100" b="0" i="0" baseline="0">
              <a:solidFill>
                <a:schemeClr val="dk1"/>
              </a:solidFill>
              <a:effectLst/>
              <a:latin typeface="+mj-ea"/>
              <a:ea typeface="+mj-ea"/>
              <a:cs typeface="+mn-cs"/>
            </a:rPr>
            <a:t>1.4</a:t>
          </a:r>
          <a:r>
            <a:rPr lang="ja-JP" altLang="ja-JP" sz="1100" b="0" i="0" baseline="0">
              <a:solidFill>
                <a:schemeClr val="dk1"/>
              </a:solidFill>
              <a:effectLst/>
              <a:latin typeface="+mj-ea"/>
              <a:ea typeface="+mj-ea"/>
              <a:cs typeface="+mn-cs"/>
            </a:rPr>
            <a:t>％減となっている。</a:t>
          </a:r>
          <a:endParaRPr lang="ja-JP" altLang="ja-JP" sz="1400">
            <a:effectLst/>
            <a:latin typeface="+mj-ea"/>
            <a:ea typeface="+mj-ea"/>
          </a:endParaRPr>
        </a:p>
        <a:p>
          <a:r>
            <a:rPr lang="ja-JP" altLang="ja-JP" sz="1100" b="0" i="0" baseline="0">
              <a:solidFill>
                <a:schemeClr val="dk1"/>
              </a:solidFill>
              <a:effectLst/>
              <a:latin typeface="+mj-ea"/>
              <a:ea typeface="+mj-ea"/>
              <a:cs typeface="+mn-cs"/>
            </a:rPr>
            <a:t>　以上の要因から、実質公債費比率の分子は、対前年度比</a:t>
          </a:r>
          <a:r>
            <a:rPr lang="en-US" altLang="ja-JP" sz="1100" b="0" i="0" baseline="0">
              <a:solidFill>
                <a:schemeClr val="dk1"/>
              </a:solidFill>
              <a:effectLst/>
              <a:latin typeface="+mj-ea"/>
              <a:ea typeface="+mj-ea"/>
              <a:cs typeface="+mn-cs"/>
            </a:rPr>
            <a:t>1.3</a:t>
          </a:r>
          <a:r>
            <a:rPr lang="ja-JP" altLang="ja-JP" sz="1100" b="0" i="0" baseline="0">
              <a:solidFill>
                <a:schemeClr val="dk1"/>
              </a:solidFill>
              <a:effectLst/>
              <a:latin typeface="+mj-ea"/>
              <a:ea typeface="+mj-ea"/>
              <a:cs typeface="+mn-cs"/>
            </a:rPr>
            <a:t>％減となっている。</a:t>
          </a:r>
          <a:endParaRPr lang="ja-JP" altLang="ja-JP" sz="1400">
            <a:effectLst/>
            <a:latin typeface="+mj-ea"/>
            <a:ea typeface="+mj-ea"/>
          </a:endParaRPr>
        </a:p>
        <a:p>
          <a:endParaRPr kumimoji="1" lang="ja-JP" altLang="en-US" sz="1400">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j-ea"/>
              <a:ea typeface="+mj-ea"/>
              <a:cs typeface="+mn-cs"/>
            </a:rPr>
            <a:t>　将来負担比率の分子は、対前年度比で約</a:t>
          </a:r>
          <a:r>
            <a:rPr lang="en-US" altLang="ja-JP" sz="1100" b="0" i="0" baseline="0">
              <a:solidFill>
                <a:schemeClr val="dk1"/>
              </a:solidFill>
              <a:effectLst/>
              <a:latin typeface="+mj-ea"/>
              <a:ea typeface="+mj-ea"/>
              <a:cs typeface="+mn-cs"/>
            </a:rPr>
            <a:t>916</a:t>
          </a:r>
          <a:r>
            <a:rPr lang="ja-JP" altLang="en-US" sz="1100" b="0" i="0" baseline="0">
              <a:solidFill>
                <a:schemeClr val="dk1"/>
              </a:solidFill>
              <a:effectLst/>
              <a:latin typeface="+mj-ea"/>
              <a:ea typeface="+mj-ea"/>
              <a:cs typeface="+mn-cs"/>
            </a:rPr>
            <a:t>百万</a:t>
          </a:r>
          <a:r>
            <a:rPr lang="ja-JP" altLang="ja-JP" sz="1100" b="0" i="0" baseline="0">
              <a:solidFill>
                <a:schemeClr val="dk1"/>
              </a:solidFill>
              <a:effectLst/>
              <a:latin typeface="+mj-ea"/>
              <a:ea typeface="+mj-ea"/>
              <a:cs typeface="+mn-cs"/>
            </a:rPr>
            <a:t>円の増加となっている。</a:t>
          </a:r>
          <a:endParaRPr lang="ja-JP" altLang="ja-JP" sz="1400">
            <a:effectLst/>
            <a:latin typeface="+mj-ea"/>
            <a:ea typeface="+mj-ea"/>
          </a:endParaRPr>
        </a:p>
        <a:p>
          <a:pPr rtl="0"/>
          <a:r>
            <a:rPr lang="ja-JP" altLang="ja-JP" sz="1100" b="0" i="0" baseline="0">
              <a:solidFill>
                <a:schemeClr val="dk1"/>
              </a:solidFill>
              <a:effectLst/>
              <a:latin typeface="+mj-ea"/>
              <a:ea typeface="+mj-ea"/>
              <a:cs typeface="+mn-cs"/>
            </a:rPr>
            <a:t>　これは、地方債残高の増加（約＋</a:t>
          </a:r>
          <a:r>
            <a:rPr lang="en-US" altLang="ja-JP" sz="1100" b="0" i="0" baseline="0">
              <a:solidFill>
                <a:schemeClr val="dk1"/>
              </a:solidFill>
              <a:effectLst/>
              <a:latin typeface="+mj-ea"/>
              <a:ea typeface="+mj-ea"/>
              <a:cs typeface="+mn-cs"/>
            </a:rPr>
            <a:t>29</a:t>
          </a:r>
          <a:r>
            <a:rPr lang="ja-JP" altLang="ja-JP" sz="1100" b="0" i="0" baseline="0">
              <a:solidFill>
                <a:schemeClr val="dk1"/>
              </a:solidFill>
              <a:effectLst/>
              <a:latin typeface="+mj-ea"/>
              <a:ea typeface="+mj-ea"/>
              <a:cs typeface="+mn-cs"/>
            </a:rPr>
            <a:t>億円）、公営企業債等繰入見込額の減少（約▲</a:t>
          </a:r>
          <a:r>
            <a:rPr lang="en-US" altLang="ja-JP" sz="1100" b="0" i="0" baseline="0">
              <a:solidFill>
                <a:schemeClr val="dk1"/>
              </a:solidFill>
              <a:effectLst/>
              <a:latin typeface="+mj-ea"/>
              <a:ea typeface="+mj-ea"/>
              <a:cs typeface="+mn-cs"/>
            </a:rPr>
            <a:t>15</a:t>
          </a:r>
          <a:r>
            <a:rPr lang="ja-JP" altLang="ja-JP" sz="1100" b="0" i="0" baseline="0">
              <a:solidFill>
                <a:schemeClr val="dk1"/>
              </a:solidFill>
              <a:effectLst/>
              <a:latin typeface="+mj-ea"/>
              <a:ea typeface="+mj-ea"/>
              <a:cs typeface="+mn-cs"/>
            </a:rPr>
            <a:t>億円）、退職手当負担見込額の減少（約▲</a:t>
          </a:r>
          <a:r>
            <a:rPr lang="en-US" altLang="ja-JP" sz="1100" b="0" i="0" baseline="0">
              <a:solidFill>
                <a:schemeClr val="dk1"/>
              </a:solidFill>
              <a:effectLst/>
              <a:latin typeface="+mj-ea"/>
              <a:ea typeface="+mj-ea"/>
              <a:cs typeface="+mn-cs"/>
            </a:rPr>
            <a:t>10</a:t>
          </a:r>
          <a:r>
            <a:rPr lang="ja-JP" altLang="ja-JP" sz="1100" b="0" i="0" baseline="0">
              <a:solidFill>
                <a:schemeClr val="dk1"/>
              </a:solidFill>
              <a:effectLst/>
              <a:latin typeface="+mj-ea"/>
              <a:ea typeface="+mj-ea"/>
              <a:cs typeface="+mn-cs"/>
            </a:rPr>
            <a:t>億円）等の要因により、将来負担額が増加（約＋</a:t>
          </a:r>
          <a:r>
            <a:rPr lang="en-US" altLang="ja-JP" sz="1100" b="0" i="0" baseline="0">
              <a:solidFill>
                <a:schemeClr val="dk1"/>
              </a:solidFill>
              <a:effectLst/>
              <a:latin typeface="+mj-ea"/>
              <a:ea typeface="+mj-ea"/>
              <a:cs typeface="+mn-cs"/>
            </a:rPr>
            <a:t>3</a:t>
          </a:r>
          <a:r>
            <a:rPr lang="ja-JP" altLang="ja-JP" sz="1100" b="0" i="0" baseline="0">
              <a:solidFill>
                <a:schemeClr val="dk1"/>
              </a:solidFill>
              <a:effectLst/>
              <a:latin typeface="+mj-ea"/>
              <a:ea typeface="+mj-ea"/>
              <a:cs typeface="+mn-cs"/>
            </a:rPr>
            <a:t>億円）したこと、また充当可能基金の減少（約▲</a:t>
          </a:r>
          <a:r>
            <a:rPr lang="en-US" altLang="ja-JP" sz="1100" b="0" i="0" baseline="0">
              <a:solidFill>
                <a:schemeClr val="dk1"/>
              </a:solidFill>
              <a:effectLst/>
              <a:latin typeface="+mj-ea"/>
              <a:ea typeface="+mj-ea"/>
              <a:cs typeface="+mn-cs"/>
            </a:rPr>
            <a:t>10</a:t>
          </a:r>
          <a:r>
            <a:rPr lang="ja-JP" altLang="ja-JP" sz="1100" b="0" i="0" baseline="0">
              <a:solidFill>
                <a:schemeClr val="dk1"/>
              </a:solidFill>
              <a:effectLst/>
              <a:latin typeface="+mj-ea"/>
              <a:ea typeface="+mj-ea"/>
              <a:cs typeface="+mn-cs"/>
            </a:rPr>
            <a:t>億円）、充当可能特定歳入の減少（約▲</a:t>
          </a:r>
          <a:r>
            <a:rPr lang="en-US" altLang="ja-JP" sz="1100" b="0" i="0" baseline="0">
              <a:solidFill>
                <a:schemeClr val="dk1"/>
              </a:solidFill>
              <a:effectLst/>
              <a:latin typeface="+mj-ea"/>
              <a:ea typeface="+mj-ea"/>
              <a:cs typeface="+mn-cs"/>
            </a:rPr>
            <a:t>4</a:t>
          </a:r>
          <a:r>
            <a:rPr lang="ja-JP" altLang="ja-JP" sz="1100" b="0" i="0" baseline="0">
              <a:solidFill>
                <a:schemeClr val="dk1"/>
              </a:solidFill>
              <a:effectLst/>
              <a:latin typeface="+mj-ea"/>
              <a:ea typeface="+mj-ea"/>
              <a:cs typeface="+mn-cs"/>
            </a:rPr>
            <a:t>億円）、</a:t>
          </a:r>
          <a:r>
            <a:rPr kumimoji="1" lang="ja-JP" altLang="ja-JP" sz="1100">
              <a:solidFill>
                <a:schemeClr val="dk1"/>
              </a:solidFill>
              <a:effectLst/>
              <a:latin typeface="+mj-ea"/>
              <a:ea typeface="+mj-ea"/>
              <a:cs typeface="+mn-cs"/>
            </a:rPr>
            <a:t>財源対策債の算入割合の減少</a:t>
          </a:r>
          <a:r>
            <a:rPr lang="ja-JP" altLang="ja-JP" sz="1100" b="0" i="0" baseline="0">
              <a:solidFill>
                <a:schemeClr val="dk1"/>
              </a:solidFill>
              <a:effectLst/>
              <a:latin typeface="+mj-ea"/>
              <a:ea typeface="+mj-ea"/>
              <a:cs typeface="+mn-cs"/>
            </a:rPr>
            <a:t>、合併特例債や臨時財政対策債の発行増の影響等により基準財政需要額算入見込額が増加（約＋</a:t>
          </a:r>
          <a:r>
            <a:rPr lang="en-US" altLang="ja-JP" sz="1100" b="0" i="0" baseline="0">
              <a:solidFill>
                <a:schemeClr val="dk1"/>
              </a:solidFill>
              <a:effectLst/>
              <a:latin typeface="+mj-ea"/>
              <a:ea typeface="+mj-ea"/>
              <a:cs typeface="+mn-cs"/>
            </a:rPr>
            <a:t>9</a:t>
          </a:r>
          <a:r>
            <a:rPr lang="ja-JP" altLang="ja-JP" sz="1100" b="0" i="0" baseline="0">
              <a:solidFill>
                <a:schemeClr val="dk1"/>
              </a:solidFill>
              <a:effectLst/>
              <a:latin typeface="+mj-ea"/>
              <a:ea typeface="+mj-ea"/>
              <a:cs typeface="+mn-cs"/>
            </a:rPr>
            <a:t>億円）したことによるものである。</a:t>
          </a:r>
          <a:endParaRPr lang="ja-JP" altLang="ja-JP" sz="1400">
            <a:effectLst/>
            <a:latin typeface="+mj-ea"/>
            <a:ea typeface="+mj-ea"/>
          </a:endParaRPr>
        </a:p>
        <a:p>
          <a:endParaRPr kumimoji="1" lang="ja-JP" altLang="en-US" sz="1400">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272,360
268,309
715.89
129,104,625
126,056,801
2,830,751
67,905,571
157,981,220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272,360
268,309
715.89
129,104,625
126,056,801
2,830,751
67,905,571
157,981,220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272,360
268,309
715.89
129,104,625
126,056,801
2,830,751
67,905,571
157,981,220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272,360
268,309
715.89
129,104,625
126,056,801
2,830,751
67,905,571
157,981,220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年度においては、地方消費税の税率引き上げに伴う地方消費税交付金の増加により、単年度では</a:t>
          </a:r>
          <a:r>
            <a:rPr kumimoji="1" lang="en-US" altLang="ja-JP" sz="1100">
              <a:solidFill>
                <a:schemeClr val="dk1"/>
              </a:solidFill>
              <a:effectLst/>
              <a:latin typeface="+mj-ea"/>
              <a:ea typeface="+mj-ea"/>
              <a:cs typeface="+mn-cs"/>
            </a:rPr>
            <a:t>0.1</a:t>
          </a:r>
          <a:r>
            <a:rPr kumimoji="1" lang="ja-JP" altLang="ja-JP" sz="1100">
              <a:solidFill>
                <a:schemeClr val="dk1"/>
              </a:solidFill>
              <a:effectLst/>
              <a:latin typeface="+mj-ea"/>
              <a:ea typeface="+mj-ea"/>
              <a:cs typeface="+mn-cs"/>
            </a:rPr>
            <a:t>ポイント好転したが、平成</a:t>
          </a:r>
          <a:r>
            <a:rPr kumimoji="1" lang="en-US" altLang="ja-JP" sz="1100">
              <a:solidFill>
                <a:schemeClr val="dk1"/>
              </a:solidFill>
              <a:effectLst/>
              <a:latin typeface="+mj-ea"/>
              <a:ea typeface="+mj-ea"/>
              <a:cs typeface="+mn-cs"/>
            </a:rPr>
            <a:t>25</a:t>
          </a:r>
          <a:r>
            <a:rPr kumimoji="1" lang="ja-JP" altLang="ja-JP" sz="1100">
              <a:solidFill>
                <a:schemeClr val="dk1"/>
              </a:solidFill>
              <a:effectLst/>
              <a:latin typeface="+mj-ea"/>
              <a:ea typeface="+mj-ea"/>
              <a:cs typeface="+mn-cs"/>
            </a:rPr>
            <a:t>～</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年度の</a:t>
          </a:r>
          <a:r>
            <a:rPr kumimoji="1" lang="en-US" altLang="ja-JP" sz="1100">
              <a:solidFill>
                <a:schemeClr val="dk1"/>
              </a:solidFill>
              <a:effectLst/>
              <a:latin typeface="+mj-ea"/>
              <a:ea typeface="+mj-ea"/>
              <a:cs typeface="+mn-cs"/>
            </a:rPr>
            <a:t>3</a:t>
          </a:r>
          <a:r>
            <a:rPr kumimoji="1" lang="ja-JP" altLang="ja-JP" sz="1100">
              <a:solidFill>
                <a:schemeClr val="dk1"/>
              </a:solidFill>
              <a:effectLst/>
              <a:latin typeface="+mj-ea"/>
              <a:ea typeface="+mj-ea"/>
              <a:cs typeface="+mn-cs"/>
            </a:rPr>
            <a:t>ヵ年平均では前年度と同指数になっている。</a:t>
          </a:r>
          <a:endParaRPr lang="ja-JP" altLang="ja-JP" sz="1400">
            <a:effectLst/>
            <a:latin typeface="+mj-ea"/>
            <a:ea typeface="+mj-ea"/>
          </a:endParaRPr>
        </a:p>
        <a:p>
          <a:r>
            <a:rPr kumimoji="1" lang="ja-JP" altLang="ja-JP" sz="1100">
              <a:solidFill>
                <a:schemeClr val="dk1"/>
              </a:solidFill>
              <a:effectLst/>
              <a:latin typeface="+mj-ea"/>
              <a:ea typeface="+mj-ea"/>
              <a:cs typeface="+mn-cs"/>
            </a:rPr>
            <a:t>　しかしながら、類似団体平均を大きく下回っており、今後も人口減少等による税収減に対応すべく、</a:t>
          </a:r>
          <a:r>
            <a:rPr lang="ja-JP" altLang="ja-JP"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年度からの</a:t>
          </a:r>
          <a:r>
            <a:rPr lang="en-US" altLang="ja-JP" sz="1100" b="0" i="0" baseline="0">
              <a:solidFill>
                <a:schemeClr val="dk1"/>
              </a:solidFill>
              <a:effectLst/>
              <a:latin typeface="+mj-ea"/>
              <a:ea typeface="+mj-ea"/>
              <a:cs typeface="+mn-cs"/>
            </a:rPr>
            <a:t>5</a:t>
          </a:r>
          <a:r>
            <a:rPr lang="ja-JP" altLang="ja-JP" sz="1100" b="0" i="0" baseline="0">
              <a:solidFill>
                <a:schemeClr val="dk1"/>
              </a:solidFill>
              <a:effectLst/>
              <a:latin typeface="+mj-ea"/>
              <a:ea typeface="+mj-ea"/>
              <a:cs typeface="+mn-cs"/>
            </a:rPr>
            <a:t>年間を計画期間とした「下関市企業誘致アクションプラン」に掲げる基本方針に従い、将来的な市税の収入確保につながるよう、戦略的かつ積極的な企業誘致活動</a:t>
          </a:r>
          <a:r>
            <a:rPr kumimoji="1" lang="ja-JP" altLang="ja-JP" sz="1100">
              <a:solidFill>
                <a:schemeClr val="dk1"/>
              </a:solidFill>
              <a:effectLst/>
              <a:latin typeface="+mj-ea"/>
              <a:ea typeface="+mj-ea"/>
              <a:cs typeface="+mn-cs"/>
            </a:rPr>
            <a:t>に努める。</a:t>
          </a:r>
          <a:endParaRPr lang="ja-JP" altLang="ja-JP" sz="1400">
            <a:effectLst/>
            <a:latin typeface="+mj-ea"/>
            <a:ea typeface="+mj-ea"/>
          </a:endParaRPr>
        </a:p>
        <a:p>
          <a:endParaRPr kumimoji="1" lang="ja-JP" altLang="en-US" sz="1300">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1" name="直線コネクタ 70"/>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43</xdr:row>
      <xdr:rowOff>155575</xdr:rowOff>
    </xdr:to>
    <xdr:cxnSp macro="">
      <xdr:nvCxnSpPr>
        <xdr:cNvPr id="74" name="直線コネクタ 73"/>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79" name="テキスト ボックス 78"/>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1" name="円/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2" name="テキスト ボックス 91"/>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歳入については、市税や地方交付税が減少したが、地方消費税交付金が増収となったことにより、経常一般財源等が増加（</a:t>
          </a:r>
          <a:r>
            <a:rPr kumimoji="1" lang="en-US" altLang="ja-JP" sz="1100">
              <a:solidFill>
                <a:schemeClr val="dk1"/>
              </a:solidFill>
              <a:effectLst/>
              <a:latin typeface="+mj-ea"/>
              <a:ea typeface="+mj-ea"/>
              <a:cs typeface="+mn-cs"/>
            </a:rPr>
            <a:t>5.3</a:t>
          </a:r>
          <a:r>
            <a:rPr kumimoji="1" lang="ja-JP" altLang="ja-JP" sz="1100">
              <a:solidFill>
                <a:schemeClr val="dk1"/>
              </a:solidFill>
              <a:effectLst/>
              <a:latin typeface="+mj-ea"/>
              <a:ea typeface="+mj-ea"/>
              <a:cs typeface="+mn-cs"/>
            </a:rPr>
            <a:t>億円）した。また、歳出については、人件費や扶助費、繰出金（国民健康保険特別会計、介護保険特別会計、後期高齢者医療特別会計）が増加したものの、公債費や物件費が減少した結果、歳出全体での経常経費充当一般財源等が減少（</a:t>
          </a:r>
          <a:r>
            <a:rPr kumimoji="1" lang="en-US" altLang="ja-JP" sz="1100">
              <a:solidFill>
                <a:schemeClr val="dk1"/>
              </a:solidFill>
              <a:effectLst/>
              <a:latin typeface="+mj-ea"/>
              <a:ea typeface="+mj-ea"/>
              <a:cs typeface="+mn-cs"/>
            </a:rPr>
            <a:t>1.5</a:t>
          </a:r>
          <a:r>
            <a:rPr kumimoji="1" lang="ja-JP" altLang="ja-JP" sz="1100">
              <a:solidFill>
                <a:schemeClr val="dk1"/>
              </a:solidFill>
              <a:effectLst/>
              <a:latin typeface="+mj-ea"/>
              <a:ea typeface="+mj-ea"/>
              <a:cs typeface="+mn-cs"/>
            </a:rPr>
            <a:t>億円）しており、前年度と比較すると</a:t>
          </a:r>
          <a:r>
            <a:rPr kumimoji="1" lang="en-US" altLang="ja-JP" sz="1100">
              <a:solidFill>
                <a:schemeClr val="dk1"/>
              </a:solidFill>
              <a:effectLst/>
              <a:latin typeface="+mj-ea"/>
              <a:ea typeface="+mj-ea"/>
              <a:cs typeface="+mn-cs"/>
            </a:rPr>
            <a:t>1.0</a:t>
          </a:r>
          <a:r>
            <a:rPr kumimoji="1" lang="ja-JP" altLang="ja-JP" sz="1100">
              <a:solidFill>
                <a:schemeClr val="dk1"/>
              </a:solidFill>
              <a:effectLst/>
              <a:latin typeface="+mj-ea"/>
              <a:ea typeface="+mj-ea"/>
              <a:cs typeface="+mn-cs"/>
            </a:rPr>
            <a:t>ポイント好転している。</a:t>
          </a:r>
          <a:endParaRPr lang="ja-JP" altLang="ja-JP" sz="1400">
            <a:effectLst/>
            <a:latin typeface="+mj-ea"/>
            <a:ea typeface="+mj-ea"/>
          </a:endParaRPr>
        </a:p>
        <a:p>
          <a:r>
            <a:rPr kumimoji="1" lang="ja-JP" altLang="ja-JP" sz="1100">
              <a:solidFill>
                <a:schemeClr val="dk1"/>
              </a:solidFill>
              <a:effectLst/>
              <a:latin typeface="+mj-ea"/>
              <a:ea typeface="+mj-ea"/>
              <a:cs typeface="+mn-cs"/>
            </a:rPr>
            <a:t>　依然として高い水準で推移していることから、今後も歳入歳出両面の効率化を図り、財政の健全化に努める。</a:t>
          </a:r>
          <a:endParaRPr lang="ja-JP" altLang="ja-JP" sz="1400">
            <a:effectLst/>
            <a:latin typeface="+mj-ea"/>
            <a:ea typeface="+mj-ea"/>
          </a:endParaRPr>
        </a:p>
        <a:p>
          <a:endParaRPr kumimoji="1" lang="ja-JP" altLang="en-US" sz="1300">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90594</xdr:rowOff>
    </xdr:from>
    <xdr:to>
      <xdr:col>7</xdr:col>
      <xdr:colOff>152400</xdr:colOff>
      <xdr:row>66</xdr:row>
      <xdr:rowOff>130810</xdr:rowOff>
    </xdr:to>
    <xdr:cxnSp macro="">
      <xdr:nvCxnSpPr>
        <xdr:cNvPr id="131" name="直線コネクタ 130"/>
        <xdr:cNvCxnSpPr/>
      </xdr:nvCxnSpPr>
      <xdr:spPr>
        <a:xfrm flipV="1">
          <a:off x="4114800" y="114062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70485</xdr:rowOff>
    </xdr:from>
    <xdr:to>
      <xdr:col>6</xdr:col>
      <xdr:colOff>0</xdr:colOff>
      <xdr:row>66</xdr:row>
      <xdr:rowOff>130810</xdr:rowOff>
    </xdr:to>
    <xdr:cxnSp macro="">
      <xdr:nvCxnSpPr>
        <xdr:cNvPr id="134" name="直線コネクタ 133"/>
        <xdr:cNvCxnSpPr/>
      </xdr:nvCxnSpPr>
      <xdr:spPr>
        <a:xfrm>
          <a:off x="3225800" y="113861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70485</xdr:rowOff>
    </xdr:from>
    <xdr:to>
      <xdr:col>4</xdr:col>
      <xdr:colOff>482600</xdr:colOff>
      <xdr:row>66</xdr:row>
      <xdr:rowOff>94615</xdr:rowOff>
    </xdr:to>
    <xdr:cxnSp macro="">
      <xdr:nvCxnSpPr>
        <xdr:cNvPr id="137" name="直線コネクタ 136"/>
        <xdr:cNvCxnSpPr/>
      </xdr:nvCxnSpPr>
      <xdr:spPr>
        <a:xfrm flipV="1">
          <a:off x="2336800" y="113861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50377</xdr:rowOff>
    </xdr:from>
    <xdr:to>
      <xdr:col>3</xdr:col>
      <xdr:colOff>279400</xdr:colOff>
      <xdr:row>66</xdr:row>
      <xdr:rowOff>94615</xdr:rowOff>
    </xdr:to>
    <xdr:cxnSp macro="">
      <xdr:nvCxnSpPr>
        <xdr:cNvPr id="140" name="直線コネクタ 139"/>
        <xdr:cNvCxnSpPr/>
      </xdr:nvCxnSpPr>
      <xdr:spPr>
        <a:xfrm>
          <a:off x="1447800" y="1136607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39794</xdr:rowOff>
    </xdr:from>
    <xdr:to>
      <xdr:col>7</xdr:col>
      <xdr:colOff>203200</xdr:colOff>
      <xdr:row>66</xdr:row>
      <xdr:rowOff>141394</xdr:rowOff>
    </xdr:to>
    <xdr:sp macro="" textlink="">
      <xdr:nvSpPr>
        <xdr:cNvPr id="150" name="円/楕円 149"/>
        <xdr:cNvSpPr/>
      </xdr:nvSpPr>
      <xdr:spPr>
        <a:xfrm>
          <a:off x="49022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11871</xdr:rowOff>
    </xdr:from>
    <xdr:ext cx="762000" cy="259045"/>
    <xdr:sp macro="" textlink="">
      <xdr:nvSpPr>
        <xdr:cNvPr id="151" name="財政構造の弾力性該当値テキスト"/>
        <xdr:cNvSpPr txBox="1"/>
      </xdr:nvSpPr>
      <xdr:spPr>
        <a:xfrm>
          <a:off x="5041900" y="1132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80010</xdr:rowOff>
    </xdr:from>
    <xdr:to>
      <xdr:col>6</xdr:col>
      <xdr:colOff>50800</xdr:colOff>
      <xdr:row>67</xdr:row>
      <xdr:rowOff>10160</xdr:rowOff>
    </xdr:to>
    <xdr:sp macro="" textlink="">
      <xdr:nvSpPr>
        <xdr:cNvPr id="152" name="円/楕円 151"/>
        <xdr:cNvSpPr/>
      </xdr:nvSpPr>
      <xdr:spPr>
        <a:xfrm>
          <a:off x="4064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166387</xdr:rowOff>
    </xdr:from>
    <xdr:ext cx="736600" cy="259045"/>
    <xdr:sp macro="" textlink="">
      <xdr:nvSpPr>
        <xdr:cNvPr id="153" name="テキスト ボックス 152"/>
        <xdr:cNvSpPr txBox="1"/>
      </xdr:nvSpPr>
      <xdr:spPr>
        <a:xfrm>
          <a:off x="3733800" y="1148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19685</xdr:rowOff>
    </xdr:from>
    <xdr:to>
      <xdr:col>4</xdr:col>
      <xdr:colOff>533400</xdr:colOff>
      <xdr:row>66</xdr:row>
      <xdr:rowOff>121285</xdr:rowOff>
    </xdr:to>
    <xdr:sp macro="" textlink="">
      <xdr:nvSpPr>
        <xdr:cNvPr id="154" name="円/楕円 153"/>
        <xdr:cNvSpPr/>
      </xdr:nvSpPr>
      <xdr:spPr>
        <a:xfrm>
          <a:off x="3175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106062</xdr:rowOff>
    </xdr:from>
    <xdr:ext cx="762000" cy="259045"/>
    <xdr:sp macro="" textlink="">
      <xdr:nvSpPr>
        <xdr:cNvPr id="155" name="テキスト ボックス 154"/>
        <xdr:cNvSpPr txBox="1"/>
      </xdr:nvSpPr>
      <xdr:spPr>
        <a:xfrm>
          <a:off x="2844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43815</xdr:rowOff>
    </xdr:from>
    <xdr:to>
      <xdr:col>3</xdr:col>
      <xdr:colOff>330200</xdr:colOff>
      <xdr:row>66</xdr:row>
      <xdr:rowOff>145415</xdr:rowOff>
    </xdr:to>
    <xdr:sp macro="" textlink="">
      <xdr:nvSpPr>
        <xdr:cNvPr id="156" name="円/楕円 155"/>
        <xdr:cNvSpPr/>
      </xdr:nvSpPr>
      <xdr:spPr>
        <a:xfrm>
          <a:off x="2286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130192</xdr:rowOff>
    </xdr:from>
    <xdr:ext cx="762000" cy="259045"/>
    <xdr:sp macro="" textlink="">
      <xdr:nvSpPr>
        <xdr:cNvPr id="157" name="テキスト ボックス 156"/>
        <xdr:cNvSpPr txBox="1"/>
      </xdr:nvSpPr>
      <xdr:spPr>
        <a:xfrm>
          <a:off x="1955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171027</xdr:rowOff>
    </xdr:from>
    <xdr:to>
      <xdr:col>2</xdr:col>
      <xdr:colOff>127000</xdr:colOff>
      <xdr:row>66</xdr:row>
      <xdr:rowOff>101177</xdr:rowOff>
    </xdr:to>
    <xdr:sp macro="" textlink="">
      <xdr:nvSpPr>
        <xdr:cNvPr id="158" name="円/楕円 157"/>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85954</xdr:rowOff>
    </xdr:from>
    <xdr:ext cx="762000" cy="259045"/>
    <xdr:sp macro="" textlink="">
      <xdr:nvSpPr>
        <xdr:cNvPr id="159" name="テキスト ボックス 158"/>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[129,944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人口</a:t>
          </a:r>
          <a:r>
            <a:rPr kumimoji="1" lang="en-US" altLang="ja-JP" sz="1100">
              <a:solidFill>
                <a:schemeClr val="dk1"/>
              </a:solidFill>
              <a:effectLst/>
              <a:latin typeface="+mj-ea"/>
              <a:ea typeface="+mj-ea"/>
              <a:cs typeface="+mn-cs"/>
            </a:rPr>
            <a:t>1</a:t>
          </a:r>
          <a:r>
            <a:rPr kumimoji="1" lang="ja-JP" altLang="ja-JP" sz="1100">
              <a:solidFill>
                <a:schemeClr val="dk1"/>
              </a:solidFill>
              <a:effectLst/>
              <a:latin typeface="+mj-ea"/>
              <a:ea typeface="+mj-ea"/>
              <a:cs typeface="+mn-cs"/>
            </a:rPr>
            <a:t>人当たり人件費、物件費、維持補修費は、い</a:t>
          </a:r>
          <a:r>
            <a:rPr kumimoji="1" lang="ja-JP" altLang="en-US" sz="1100">
              <a:solidFill>
                <a:schemeClr val="dk1"/>
              </a:solidFill>
              <a:effectLst/>
              <a:latin typeface="+mj-ea"/>
              <a:ea typeface="+mj-ea"/>
              <a:cs typeface="+mn-cs"/>
            </a:rPr>
            <a:t>ず</a:t>
          </a:r>
          <a:r>
            <a:rPr kumimoji="1" lang="ja-JP" altLang="ja-JP" sz="1100">
              <a:solidFill>
                <a:schemeClr val="dk1"/>
              </a:solidFill>
              <a:effectLst/>
              <a:latin typeface="+mj-ea"/>
              <a:ea typeface="+mj-ea"/>
              <a:cs typeface="+mn-cs"/>
            </a:rPr>
            <a:t>れも増加している。</a:t>
          </a:r>
          <a:endParaRPr lang="ja-JP" altLang="ja-JP" sz="1400">
            <a:effectLst/>
            <a:latin typeface="+mj-ea"/>
            <a:ea typeface="+mj-ea"/>
          </a:endParaRPr>
        </a:p>
        <a:p>
          <a:r>
            <a:rPr kumimoji="1" lang="ja-JP" altLang="ja-JP" sz="1100">
              <a:solidFill>
                <a:schemeClr val="dk1"/>
              </a:solidFill>
              <a:effectLst/>
              <a:latin typeface="+mj-ea"/>
              <a:ea typeface="+mj-ea"/>
              <a:cs typeface="+mn-cs"/>
            </a:rPr>
            <a:t>主な要因としては、</a:t>
          </a:r>
          <a:r>
            <a:rPr kumimoji="1" lang="en-US" altLang="ja-JP" sz="1100">
              <a:solidFill>
                <a:schemeClr val="dk1"/>
              </a:solidFill>
              <a:effectLst/>
              <a:latin typeface="+mj-ea"/>
              <a:ea typeface="+mj-ea"/>
              <a:cs typeface="+mn-cs"/>
            </a:rPr>
            <a:t>5</a:t>
          </a:r>
          <a:r>
            <a:rPr kumimoji="1" lang="ja-JP" altLang="ja-JP" sz="1100">
              <a:solidFill>
                <a:schemeClr val="dk1"/>
              </a:solidFill>
              <a:effectLst/>
              <a:latin typeface="+mj-ea"/>
              <a:ea typeface="+mj-ea"/>
              <a:cs typeface="+mn-cs"/>
            </a:rPr>
            <a:t>年に</a:t>
          </a:r>
          <a:r>
            <a:rPr kumimoji="1" lang="en-US" altLang="ja-JP" sz="1100">
              <a:solidFill>
                <a:schemeClr val="dk1"/>
              </a:solidFill>
              <a:effectLst/>
              <a:latin typeface="+mj-ea"/>
              <a:ea typeface="+mj-ea"/>
              <a:cs typeface="+mn-cs"/>
            </a:rPr>
            <a:t>1</a:t>
          </a:r>
          <a:r>
            <a:rPr kumimoji="1" lang="ja-JP" altLang="ja-JP" sz="1100">
              <a:solidFill>
                <a:schemeClr val="dk1"/>
              </a:solidFill>
              <a:effectLst/>
              <a:latin typeface="+mj-ea"/>
              <a:ea typeface="+mj-ea"/>
              <a:cs typeface="+mn-cs"/>
            </a:rPr>
            <a:t>度の国勢調査や児童クラブのクラス数の増加等により、非常勤嘱託職員報酬が増加し、人件費が前年度に比べ、</a:t>
          </a:r>
          <a:r>
            <a:rPr kumimoji="1" lang="en-US" altLang="ja-JP" sz="1100">
              <a:solidFill>
                <a:schemeClr val="dk1"/>
              </a:solidFill>
              <a:effectLst/>
              <a:latin typeface="+mj-ea"/>
              <a:ea typeface="+mj-ea"/>
              <a:cs typeface="+mn-cs"/>
            </a:rPr>
            <a:t>2,301</a:t>
          </a:r>
          <a:r>
            <a:rPr kumimoji="1" lang="ja-JP" altLang="ja-JP" sz="1100">
              <a:solidFill>
                <a:schemeClr val="dk1"/>
              </a:solidFill>
              <a:effectLst/>
              <a:latin typeface="+mj-ea"/>
              <a:ea typeface="+mj-ea"/>
              <a:cs typeface="+mn-cs"/>
            </a:rPr>
            <a:t>円増加している。</a:t>
          </a:r>
          <a:endParaRPr lang="ja-JP" altLang="ja-JP" sz="1400">
            <a:effectLst/>
            <a:latin typeface="+mj-ea"/>
            <a:ea typeface="+mj-ea"/>
          </a:endParaRPr>
        </a:p>
        <a:p>
          <a:r>
            <a:rPr kumimoji="1" lang="ja-JP" altLang="ja-JP" sz="1100">
              <a:solidFill>
                <a:schemeClr val="dk1"/>
              </a:solidFill>
              <a:effectLst/>
              <a:latin typeface="+mj-ea"/>
              <a:ea typeface="+mj-ea"/>
              <a:cs typeface="+mn-cs"/>
            </a:rPr>
            <a:t>　また、教師用教科書・指導書全面改訂、災害応急復旧措置、ハザードマップ作成委託等の増により、物件費が前年度より</a:t>
          </a:r>
          <a:r>
            <a:rPr kumimoji="1" lang="en-US" altLang="ja-JP" sz="1100">
              <a:solidFill>
                <a:schemeClr val="dk1"/>
              </a:solidFill>
              <a:effectLst/>
              <a:latin typeface="+mj-ea"/>
              <a:ea typeface="+mj-ea"/>
              <a:cs typeface="+mn-cs"/>
            </a:rPr>
            <a:t>223</a:t>
          </a:r>
          <a:r>
            <a:rPr kumimoji="1" lang="ja-JP" altLang="ja-JP" sz="1100">
              <a:solidFill>
                <a:schemeClr val="dk1"/>
              </a:solidFill>
              <a:effectLst/>
              <a:latin typeface="+mj-ea"/>
              <a:ea typeface="+mj-ea"/>
              <a:cs typeface="+mn-cs"/>
            </a:rPr>
            <a:t>円増加している。</a:t>
          </a:r>
          <a:endParaRPr lang="ja-JP" altLang="ja-JP" sz="1400">
            <a:effectLst/>
            <a:latin typeface="+mj-ea"/>
            <a:ea typeface="+mj-ea"/>
          </a:endParaRPr>
        </a:p>
        <a:p>
          <a:r>
            <a:rPr kumimoji="1" lang="ja-JP" altLang="ja-JP" sz="1100">
              <a:solidFill>
                <a:schemeClr val="dk1"/>
              </a:solidFill>
              <a:effectLst/>
              <a:latin typeface="+mj-ea"/>
              <a:ea typeface="+mj-ea"/>
              <a:cs typeface="+mn-cs"/>
            </a:rPr>
            <a:t>　類似団体との比較において、平均を上回っていることから、今後も定員管理計画の実行や事務事業の見直し等により行財政運営の効率化に努める。</a:t>
          </a:r>
          <a:endParaRPr lang="ja-JP" altLang="ja-JP" sz="1400">
            <a:effectLst/>
            <a:latin typeface="+mj-ea"/>
            <a:ea typeface="+mj-ea"/>
          </a:endParaRPr>
        </a:p>
        <a:p>
          <a:endParaRPr kumimoji="1" lang="ja-JP" altLang="en-US" sz="1300">
            <a:latin typeface="+mj-ea"/>
            <a:ea typeface="+mj-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69473</xdr:rowOff>
    </xdr:from>
    <xdr:to>
      <xdr:col>7</xdr:col>
      <xdr:colOff>152400</xdr:colOff>
      <xdr:row>83</xdr:row>
      <xdr:rowOff>105789</xdr:rowOff>
    </xdr:to>
    <xdr:cxnSp macro="">
      <xdr:nvCxnSpPr>
        <xdr:cNvPr id="194" name="直線コネクタ 193"/>
        <xdr:cNvCxnSpPr/>
      </xdr:nvCxnSpPr>
      <xdr:spPr>
        <a:xfrm>
          <a:off x="4114800" y="14299823"/>
          <a:ext cx="838200" cy="3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165973</xdr:rowOff>
    </xdr:from>
    <xdr:to>
      <xdr:col>6</xdr:col>
      <xdr:colOff>0</xdr:colOff>
      <xdr:row>83</xdr:row>
      <xdr:rowOff>69473</xdr:rowOff>
    </xdr:to>
    <xdr:cxnSp macro="">
      <xdr:nvCxnSpPr>
        <xdr:cNvPr id="197" name="直線コネクタ 196"/>
        <xdr:cNvCxnSpPr/>
      </xdr:nvCxnSpPr>
      <xdr:spPr>
        <a:xfrm>
          <a:off x="3225800" y="14224873"/>
          <a:ext cx="889000" cy="7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8974</xdr:rowOff>
    </xdr:from>
    <xdr:ext cx="736600" cy="259045"/>
    <xdr:sp macro="" textlink="">
      <xdr:nvSpPr>
        <xdr:cNvPr id="199" name="テキスト ボックス 198"/>
        <xdr:cNvSpPr txBox="1"/>
      </xdr:nvSpPr>
      <xdr:spPr>
        <a:xfrm>
          <a:off x="3733800" y="13724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165973</xdr:rowOff>
    </xdr:from>
    <xdr:to>
      <xdr:col>4</xdr:col>
      <xdr:colOff>482600</xdr:colOff>
      <xdr:row>83</xdr:row>
      <xdr:rowOff>9336</xdr:rowOff>
    </xdr:to>
    <xdr:cxnSp macro="">
      <xdr:nvCxnSpPr>
        <xdr:cNvPr id="200" name="直線コネクタ 199"/>
        <xdr:cNvCxnSpPr/>
      </xdr:nvCxnSpPr>
      <xdr:spPr>
        <a:xfrm flipV="1">
          <a:off x="2336800" y="14224873"/>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125770</xdr:rowOff>
    </xdr:from>
    <xdr:ext cx="762000" cy="259045"/>
    <xdr:sp macro="" textlink="">
      <xdr:nvSpPr>
        <xdr:cNvPr id="202" name="テキスト ボックス 201"/>
        <xdr:cNvSpPr txBox="1"/>
      </xdr:nvSpPr>
      <xdr:spPr>
        <a:xfrm>
          <a:off x="2844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9336</xdr:rowOff>
    </xdr:from>
    <xdr:to>
      <xdr:col>3</xdr:col>
      <xdr:colOff>279400</xdr:colOff>
      <xdr:row>83</xdr:row>
      <xdr:rowOff>62582</xdr:rowOff>
    </xdr:to>
    <xdr:cxnSp macro="">
      <xdr:nvCxnSpPr>
        <xdr:cNvPr id="203" name="直線コネクタ 202"/>
        <xdr:cNvCxnSpPr/>
      </xdr:nvCxnSpPr>
      <xdr:spPr>
        <a:xfrm flipV="1">
          <a:off x="1447800" y="14239686"/>
          <a:ext cx="889000" cy="5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137272</xdr:rowOff>
    </xdr:from>
    <xdr:ext cx="762000" cy="259045"/>
    <xdr:sp macro="" textlink="">
      <xdr:nvSpPr>
        <xdr:cNvPr id="205" name="テキスト ボックス 204"/>
        <xdr:cNvSpPr txBox="1"/>
      </xdr:nvSpPr>
      <xdr:spPr>
        <a:xfrm>
          <a:off x="1955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159566</xdr:rowOff>
    </xdr:from>
    <xdr:ext cx="762000" cy="259045"/>
    <xdr:sp macro="" textlink="">
      <xdr:nvSpPr>
        <xdr:cNvPr id="207" name="テキスト ボックス 206"/>
        <xdr:cNvSpPr txBox="1"/>
      </xdr:nvSpPr>
      <xdr:spPr>
        <a:xfrm>
          <a:off x="1066800" y="137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54989</xdr:rowOff>
    </xdr:from>
    <xdr:to>
      <xdr:col>7</xdr:col>
      <xdr:colOff>203200</xdr:colOff>
      <xdr:row>83</xdr:row>
      <xdr:rowOff>156589</xdr:rowOff>
    </xdr:to>
    <xdr:sp macro="" textlink="">
      <xdr:nvSpPr>
        <xdr:cNvPr id="213" name="円/楕円 212"/>
        <xdr:cNvSpPr/>
      </xdr:nvSpPr>
      <xdr:spPr>
        <a:xfrm>
          <a:off x="4902200" y="142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27066</xdr:rowOff>
    </xdr:from>
    <xdr:ext cx="762000" cy="259045"/>
    <xdr:sp macro="" textlink="">
      <xdr:nvSpPr>
        <xdr:cNvPr id="214" name="人件費・物件費等の状況該当値テキスト"/>
        <xdr:cNvSpPr txBox="1"/>
      </xdr:nvSpPr>
      <xdr:spPr>
        <a:xfrm>
          <a:off x="5041900" y="142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129,944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18673</xdr:rowOff>
    </xdr:from>
    <xdr:to>
      <xdr:col>6</xdr:col>
      <xdr:colOff>50800</xdr:colOff>
      <xdr:row>83</xdr:row>
      <xdr:rowOff>120273</xdr:rowOff>
    </xdr:to>
    <xdr:sp macro="" textlink="">
      <xdr:nvSpPr>
        <xdr:cNvPr id="215" name="円/楕円 214"/>
        <xdr:cNvSpPr/>
      </xdr:nvSpPr>
      <xdr:spPr>
        <a:xfrm>
          <a:off x="4064000" y="142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105050</xdr:rowOff>
    </xdr:from>
    <xdr:ext cx="736600" cy="259045"/>
    <xdr:sp macro="" textlink="">
      <xdr:nvSpPr>
        <xdr:cNvPr id="216" name="テキスト ボックス 215"/>
        <xdr:cNvSpPr txBox="1"/>
      </xdr:nvSpPr>
      <xdr:spPr>
        <a:xfrm>
          <a:off x="3733800" y="14335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127,235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115173</xdr:rowOff>
    </xdr:from>
    <xdr:to>
      <xdr:col>4</xdr:col>
      <xdr:colOff>533400</xdr:colOff>
      <xdr:row>83</xdr:row>
      <xdr:rowOff>45323</xdr:rowOff>
    </xdr:to>
    <xdr:sp macro="" textlink="">
      <xdr:nvSpPr>
        <xdr:cNvPr id="217" name="円/楕円 216"/>
        <xdr:cNvSpPr/>
      </xdr:nvSpPr>
      <xdr:spPr>
        <a:xfrm>
          <a:off x="3175000" y="141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30100</xdr:rowOff>
    </xdr:from>
    <xdr:ext cx="762000" cy="259045"/>
    <xdr:sp macro="" textlink="">
      <xdr:nvSpPr>
        <xdr:cNvPr id="218" name="テキスト ボックス 217"/>
        <xdr:cNvSpPr txBox="1"/>
      </xdr:nvSpPr>
      <xdr:spPr>
        <a:xfrm>
          <a:off x="2844800" y="1426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121,644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129986</xdr:rowOff>
    </xdr:from>
    <xdr:to>
      <xdr:col>3</xdr:col>
      <xdr:colOff>330200</xdr:colOff>
      <xdr:row>83</xdr:row>
      <xdr:rowOff>60136</xdr:rowOff>
    </xdr:to>
    <xdr:sp macro="" textlink="">
      <xdr:nvSpPr>
        <xdr:cNvPr id="219" name="円/楕円 218"/>
        <xdr:cNvSpPr/>
      </xdr:nvSpPr>
      <xdr:spPr>
        <a:xfrm>
          <a:off x="2286000" y="141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44913</xdr:rowOff>
    </xdr:from>
    <xdr:ext cx="762000" cy="259045"/>
    <xdr:sp macro="" textlink="">
      <xdr:nvSpPr>
        <xdr:cNvPr id="220" name="テキスト ボックス 219"/>
        <xdr:cNvSpPr txBox="1"/>
      </xdr:nvSpPr>
      <xdr:spPr>
        <a:xfrm>
          <a:off x="1955800" y="142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122,749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11782</xdr:rowOff>
    </xdr:from>
    <xdr:to>
      <xdr:col>2</xdr:col>
      <xdr:colOff>127000</xdr:colOff>
      <xdr:row>83</xdr:row>
      <xdr:rowOff>113382</xdr:rowOff>
    </xdr:to>
    <xdr:sp macro="" textlink="">
      <xdr:nvSpPr>
        <xdr:cNvPr id="221" name="円/楕円 220"/>
        <xdr:cNvSpPr/>
      </xdr:nvSpPr>
      <xdr:spPr>
        <a:xfrm>
          <a:off x="1397000" y="142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98159</xdr:rowOff>
    </xdr:from>
    <xdr:ext cx="762000" cy="259045"/>
    <xdr:sp macro="" textlink="">
      <xdr:nvSpPr>
        <xdr:cNvPr id="222" name="テキスト ボックス 221"/>
        <xdr:cNvSpPr txBox="1"/>
      </xdr:nvSpPr>
      <xdr:spPr>
        <a:xfrm>
          <a:off x="1066800" y="1432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j-ea"/>
              <a:ea typeface="+mj-ea"/>
              <a:cs typeface="+mn-cs"/>
            </a:rPr>
            <a:t>　本市のラスパイレス指数は、前年度と比較して</a:t>
          </a:r>
          <a:r>
            <a:rPr kumimoji="1" lang="en-US" altLang="ja-JP" sz="1100">
              <a:solidFill>
                <a:schemeClr val="dk1"/>
              </a:solidFill>
              <a:effectLst/>
              <a:latin typeface="+mj-ea"/>
              <a:ea typeface="+mj-ea"/>
              <a:cs typeface="+mn-cs"/>
            </a:rPr>
            <a:t>0.3</a:t>
          </a:r>
          <a:r>
            <a:rPr kumimoji="1" lang="ja-JP" altLang="ja-JP" sz="1100">
              <a:solidFill>
                <a:schemeClr val="dk1"/>
              </a:solidFill>
              <a:effectLst/>
              <a:latin typeface="+mj-ea"/>
              <a:ea typeface="+mj-ea"/>
              <a:cs typeface="+mn-cs"/>
            </a:rPr>
            <a:t>ポイント増加し、</a:t>
          </a:r>
          <a:r>
            <a:rPr kumimoji="1" lang="en-US" altLang="ja-JP" sz="1100">
              <a:solidFill>
                <a:schemeClr val="dk1"/>
              </a:solidFill>
              <a:effectLst/>
              <a:latin typeface="+mj-ea"/>
              <a:ea typeface="+mj-ea"/>
              <a:cs typeface="+mn-cs"/>
            </a:rPr>
            <a:t>101.6</a:t>
          </a:r>
          <a:r>
            <a:rPr kumimoji="1" lang="ja-JP" altLang="ja-JP" sz="1100">
              <a:solidFill>
                <a:schemeClr val="dk1"/>
              </a:solidFill>
              <a:effectLst/>
              <a:latin typeface="+mj-ea"/>
              <a:ea typeface="+mj-ea"/>
              <a:cs typeface="+mn-cs"/>
            </a:rPr>
            <a:t>である。</a:t>
          </a:r>
          <a:endParaRPr lang="ja-JP" altLang="ja-JP" sz="14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今後も住民の理解が得られるよう、給与水準及び制度の適正化に努める。</a:t>
          </a:r>
          <a:endParaRPr lang="ja-JP" altLang="ja-JP" sz="1400">
            <a:effectLst/>
            <a:latin typeface="+mj-ea"/>
            <a:ea typeface="+mj-ea"/>
          </a:endParaRPr>
        </a:p>
        <a:p>
          <a:endParaRPr kumimoji="1" lang="ja-JP" altLang="en-US" sz="1300">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156332</xdr:rowOff>
    </xdr:to>
    <xdr:cxnSp macro="">
      <xdr:nvCxnSpPr>
        <xdr:cNvPr id="258" name="直線コネクタ 257"/>
        <xdr:cNvCxnSpPr/>
      </xdr:nvCxnSpPr>
      <xdr:spPr>
        <a:xfrm>
          <a:off x="16179800" y="14352209"/>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83</xdr:row>
      <xdr:rowOff>121859</xdr:rowOff>
    </xdr:to>
    <xdr:cxnSp macro="">
      <xdr:nvCxnSpPr>
        <xdr:cNvPr id="261" name="直線コネクタ 260"/>
        <xdr:cNvCxnSpPr/>
      </xdr:nvCxnSpPr>
      <xdr:spPr>
        <a:xfrm>
          <a:off x="15290800" y="143177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88</xdr:row>
      <xdr:rowOff>114905</xdr:rowOff>
    </xdr:to>
    <xdr:cxnSp macro="">
      <xdr:nvCxnSpPr>
        <xdr:cNvPr id="264" name="直線コネクタ 263"/>
        <xdr:cNvCxnSpPr/>
      </xdr:nvCxnSpPr>
      <xdr:spPr>
        <a:xfrm flipV="1">
          <a:off x="14401800" y="14317738"/>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114905</xdr:rowOff>
    </xdr:from>
    <xdr:to>
      <xdr:col>21</xdr:col>
      <xdr:colOff>0</xdr:colOff>
      <xdr:row>88</xdr:row>
      <xdr:rowOff>126395</xdr:rowOff>
    </xdr:to>
    <xdr:cxnSp macro="">
      <xdr:nvCxnSpPr>
        <xdr:cNvPr id="267" name="直線コネクタ 266"/>
        <xdr:cNvCxnSpPr/>
      </xdr:nvCxnSpPr>
      <xdr:spPr>
        <a:xfrm flipV="1">
          <a:off x="13512800" y="1520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7" name="円/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8"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9" name="円/楕円 278"/>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80" name="テキスト ボックス 279"/>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81" name="円/楕円 280"/>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122965</xdr:rowOff>
    </xdr:from>
    <xdr:ext cx="762000" cy="259045"/>
    <xdr:sp macro="" textlink="">
      <xdr:nvSpPr>
        <xdr:cNvPr id="282" name="テキスト ボックス 281"/>
        <xdr:cNvSpPr txBox="1"/>
      </xdr:nvSpPr>
      <xdr:spPr>
        <a:xfrm>
          <a:off x="14909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64105</xdr:rowOff>
    </xdr:from>
    <xdr:to>
      <xdr:col>21</xdr:col>
      <xdr:colOff>50800</xdr:colOff>
      <xdr:row>88</xdr:row>
      <xdr:rowOff>165705</xdr:rowOff>
    </xdr:to>
    <xdr:sp macro="" textlink="">
      <xdr:nvSpPr>
        <xdr:cNvPr id="283" name="円/楕円 282"/>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150482</xdr:rowOff>
    </xdr:from>
    <xdr:ext cx="762000" cy="259045"/>
    <xdr:sp macro="" textlink="">
      <xdr:nvSpPr>
        <xdr:cNvPr id="284" name="テキスト ボックス 283"/>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本市の職員数は、平成</a:t>
          </a:r>
          <a:r>
            <a:rPr kumimoji="1" lang="en-US" altLang="ja-JP" sz="1100">
              <a:solidFill>
                <a:schemeClr val="dk1"/>
              </a:solidFill>
              <a:effectLst/>
              <a:latin typeface="+mj-ea"/>
              <a:ea typeface="+mj-ea"/>
              <a:cs typeface="+mn-cs"/>
            </a:rPr>
            <a:t>28</a:t>
          </a:r>
          <a:r>
            <a:rPr kumimoji="1" lang="ja-JP" altLang="ja-JP" sz="1100">
              <a:solidFill>
                <a:schemeClr val="dk1"/>
              </a:solidFill>
              <a:effectLst/>
              <a:latin typeface="+mj-ea"/>
              <a:ea typeface="+mj-ea"/>
              <a:cs typeface="+mn-cs"/>
            </a:rPr>
            <a:t>年</a:t>
          </a:r>
          <a:r>
            <a:rPr kumimoji="1" lang="en-US" altLang="ja-JP" sz="1100">
              <a:solidFill>
                <a:schemeClr val="dk1"/>
              </a:solidFill>
              <a:effectLst/>
              <a:latin typeface="+mj-ea"/>
              <a:ea typeface="+mj-ea"/>
              <a:cs typeface="+mn-cs"/>
            </a:rPr>
            <a:t>4</a:t>
          </a:r>
          <a:r>
            <a:rPr kumimoji="1" lang="ja-JP" altLang="ja-JP" sz="1100">
              <a:solidFill>
                <a:schemeClr val="dk1"/>
              </a:solidFill>
              <a:effectLst/>
              <a:latin typeface="+mj-ea"/>
              <a:ea typeface="+mj-ea"/>
              <a:cs typeface="+mn-cs"/>
            </a:rPr>
            <a:t>月</a:t>
          </a:r>
          <a:r>
            <a:rPr kumimoji="1" lang="en-US" altLang="ja-JP" sz="1100">
              <a:solidFill>
                <a:schemeClr val="dk1"/>
              </a:solidFill>
              <a:effectLst/>
              <a:latin typeface="+mj-ea"/>
              <a:ea typeface="+mj-ea"/>
              <a:cs typeface="+mn-cs"/>
            </a:rPr>
            <a:t>1</a:t>
          </a:r>
          <a:r>
            <a:rPr kumimoji="1" lang="ja-JP" altLang="ja-JP" sz="1100">
              <a:solidFill>
                <a:schemeClr val="dk1"/>
              </a:solidFill>
              <a:effectLst/>
              <a:latin typeface="+mj-ea"/>
              <a:ea typeface="+mj-ea"/>
              <a:cs typeface="+mn-cs"/>
            </a:rPr>
            <a:t>日現在で</a:t>
          </a:r>
          <a:r>
            <a:rPr kumimoji="1" lang="en-US" altLang="ja-JP" sz="1100">
              <a:solidFill>
                <a:schemeClr val="dk1"/>
              </a:solidFill>
              <a:effectLst/>
              <a:latin typeface="+mj-ea"/>
              <a:ea typeface="+mj-ea"/>
              <a:cs typeface="+mn-cs"/>
            </a:rPr>
            <a:t>2,719</a:t>
          </a:r>
          <a:r>
            <a:rPr kumimoji="1" lang="ja-JP" altLang="ja-JP" sz="1100">
              <a:solidFill>
                <a:schemeClr val="dk1"/>
              </a:solidFill>
              <a:effectLst/>
              <a:latin typeface="+mj-ea"/>
              <a:ea typeface="+mj-ea"/>
              <a:cs typeface="+mn-cs"/>
            </a:rPr>
            <a:t>人</a:t>
          </a:r>
          <a:r>
            <a:rPr kumimoji="1" lang="en-US" altLang="ja-JP"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（公営企業等会計職員を含む）であり、下関市定員管理計画の年度別数値目標</a:t>
          </a:r>
          <a:r>
            <a:rPr kumimoji="1" lang="en-US" altLang="ja-JP" sz="1100">
              <a:solidFill>
                <a:schemeClr val="dk1"/>
              </a:solidFill>
              <a:effectLst/>
              <a:latin typeface="+mj-ea"/>
              <a:ea typeface="+mj-ea"/>
              <a:cs typeface="+mn-cs"/>
            </a:rPr>
            <a:t>2,728</a:t>
          </a:r>
          <a:r>
            <a:rPr kumimoji="1" lang="ja-JP" altLang="ja-JP" sz="1100">
              <a:solidFill>
                <a:schemeClr val="dk1"/>
              </a:solidFill>
              <a:effectLst/>
              <a:latin typeface="+mj-ea"/>
              <a:ea typeface="+mj-ea"/>
              <a:cs typeface="+mn-cs"/>
            </a:rPr>
            <a:t>人を上回る純減を達成しているが、類似団体と比較すると、人口千人当たり職員数は依然として平均を大きく上回っている。</a:t>
          </a:r>
          <a:endParaRPr lang="ja-JP" altLang="ja-JP" sz="1400">
            <a:effectLst/>
            <a:latin typeface="+mj-ea"/>
            <a:ea typeface="+mj-ea"/>
          </a:endParaRPr>
        </a:p>
        <a:p>
          <a:r>
            <a:rPr kumimoji="1" lang="ja-JP" altLang="ja-JP" sz="1100">
              <a:solidFill>
                <a:schemeClr val="dk1"/>
              </a:solidFill>
              <a:effectLst/>
              <a:latin typeface="+mj-ea"/>
              <a:ea typeface="+mj-ea"/>
              <a:cs typeface="+mn-cs"/>
            </a:rPr>
            <a:t>　今後も、下関市定員管理計画のもと、民間委託等の推進、再任用職員などの多様な任用形態の活用等により、市民サービスの低下を招くことのないよう留意しながら、引き続き簡素で効率的な組織体制の確立に努める。</a:t>
          </a:r>
          <a:endParaRPr lang="ja-JP" altLang="ja-JP" sz="1400">
            <a:effectLst/>
            <a:latin typeface="+mj-ea"/>
            <a:ea typeface="+mj-ea"/>
          </a:endParaRPr>
        </a:p>
        <a:p>
          <a:endParaRPr kumimoji="1" lang="ja-JP" altLang="en-US" sz="1300">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157480</xdr:rowOff>
    </xdr:from>
    <xdr:to>
      <xdr:col>24</xdr:col>
      <xdr:colOff>558800</xdr:colOff>
      <xdr:row>65</xdr:row>
      <xdr:rowOff>165523</xdr:rowOff>
    </xdr:to>
    <xdr:cxnSp macro="">
      <xdr:nvCxnSpPr>
        <xdr:cNvPr id="321" name="直線コネクタ 320"/>
        <xdr:cNvCxnSpPr/>
      </xdr:nvCxnSpPr>
      <xdr:spPr>
        <a:xfrm>
          <a:off x="16179800" y="113017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2"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157480</xdr:rowOff>
    </xdr:from>
    <xdr:to>
      <xdr:col>23</xdr:col>
      <xdr:colOff>406400</xdr:colOff>
      <xdr:row>66</xdr:row>
      <xdr:rowOff>2117</xdr:rowOff>
    </xdr:to>
    <xdr:cxnSp macro="">
      <xdr:nvCxnSpPr>
        <xdr:cNvPr id="324" name="直線コネクタ 323"/>
        <xdr:cNvCxnSpPr/>
      </xdr:nvCxnSpPr>
      <xdr:spPr>
        <a:xfrm flipV="1">
          <a:off x="15290800" y="1130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6" name="テキスト ボックス 325"/>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2117</xdr:rowOff>
    </xdr:from>
    <xdr:to>
      <xdr:col>22</xdr:col>
      <xdr:colOff>203200</xdr:colOff>
      <xdr:row>66</xdr:row>
      <xdr:rowOff>38312</xdr:rowOff>
    </xdr:to>
    <xdr:cxnSp macro="">
      <xdr:nvCxnSpPr>
        <xdr:cNvPr id="327" name="直線コネクタ 326"/>
        <xdr:cNvCxnSpPr/>
      </xdr:nvCxnSpPr>
      <xdr:spPr>
        <a:xfrm flipV="1">
          <a:off x="14401800" y="1131781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9" name="テキスト ボックス 328"/>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38312</xdr:rowOff>
    </xdr:from>
    <xdr:to>
      <xdr:col>21</xdr:col>
      <xdr:colOff>0</xdr:colOff>
      <xdr:row>66</xdr:row>
      <xdr:rowOff>42333</xdr:rowOff>
    </xdr:to>
    <xdr:cxnSp macro="">
      <xdr:nvCxnSpPr>
        <xdr:cNvPr id="330" name="直線コネクタ 329"/>
        <xdr:cNvCxnSpPr/>
      </xdr:nvCxnSpPr>
      <xdr:spPr>
        <a:xfrm flipV="1">
          <a:off x="13512800" y="113540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2" name="テキスト ボックス 331"/>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4" name="テキスト ボックス 333"/>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114723</xdr:rowOff>
    </xdr:from>
    <xdr:to>
      <xdr:col>24</xdr:col>
      <xdr:colOff>609600</xdr:colOff>
      <xdr:row>66</xdr:row>
      <xdr:rowOff>44873</xdr:rowOff>
    </xdr:to>
    <xdr:sp macro="" textlink="">
      <xdr:nvSpPr>
        <xdr:cNvPr id="340" name="円/楕円 339"/>
        <xdr:cNvSpPr/>
      </xdr:nvSpPr>
      <xdr:spPr>
        <a:xfrm>
          <a:off x="169672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10600</xdr:rowOff>
    </xdr:from>
    <xdr:ext cx="762000" cy="259045"/>
    <xdr:sp macro="" textlink="">
      <xdr:nvSpPr>
        <xdr:cNvPr id="341" name="定員管理の状況該当値テキスト"/>
        <xdr:cNvSpPr txBox="1"/>
      </xdr:nvSpPr>
      <xdr:spPr>
        <a:xfrm>
          <a:off x="17106900" y="1115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106680</xdr:rowOff>
    </xdr:from>
    <xdr:to>
      <xdr:col>23</xdr:col>
      <xdr:colOff>457200</xdr:colOff>
      <xdr:row>66</xdr:row>
      <xdr:rowOff>36830</xdr:rowOff>
    </xdr:to>
    <xdr:sp macro="" textlink="">
      <xdr:nvSpPr>
        <xdr:cNvPr id="342" name="円/楕円 341"/>
        <xdr:cNvSpPr/>
      </xdr:nvSpPr>
      <xdr:spPr>
        <a:xfrm>
          <a:off x="16129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21607</xdr:rowOff>
    </xdr:from>
    <xdr:ext cx="736600" cy="259045"/>
    <xdr:sp macro="" textlink="">
      <xdr:nvSpPr>
        <xdr:cNvPr id="343" name="テキスト ボックス 342"/>
        <xdr:cNvSpPr txBox="1"/>
      </xdr:nvSpPr>
      <xdr:spPr>
        <a:xfrm>
          <a:off x="15798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122767</xdr:rowOff>
    </xdr:from>
    <xdr:to>
      <xdr:col>22</xdr:col>
      <xdr:colOff>254000</xdr:colOff>
      <xdr:row>66</xdr:row>
      <xdr:rowOff>52917</xdr:rowOff>
    </xdr:to>
    <xdr:sp macro="" textlink="">
      <xdr:nvSpPr>
        <xdr:cNvPr id="344" name="円/楕円 343"/>
        <xdr:cNvSpPr/>
      </xdr:nvSpPr>
      <xdr:spPr>
        <a:xfrm>
          <a:off x="15240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37694</xdr:rowOff>
    </xdr:from>
    <xdr:ext cx="762000" cy="259045"/>
    <xdr:sp macro="" textlink="">
      <xdr:nvSpPr>
        <xdr:cNvPr id="345" name="テキスト ボックス 344"/>
        <xdr:cNvSpPr txBox="1"/>
      </xdr:nvSpPr>
      <xdr:spPr>
        <a:xfrm>
          <a:off x="14909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158962</xdr:rowOff>
    </xdr:from>
    <xdr:to>
      <xdr:col>21</xdr:col>
      <xdr:colOff>50800</xdr:colOff>
      <xdr:row>66</xdr:row>
      <xdr:rowOff>89112</xdr:rowOff>
    </xdr:to>
    <xdr:sp macro="" textlink="">
      <xdr:nvSpPr>
        <xdr:cNvPr id="346" name="円/楕円 345"/>
        <xdr:cNvSpPr/>
      </xdr:nvSpPr>
      <xdr:spPr>
        <a:xfrm>
          <a:off x="14351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73889</xdr:rowOff>
    </xdr:from>
    <xdr:ext cx="762000" cy="259045"/>
    <xdr:sp macro="" textlink="">
      <xdr:nvSpPr>
        <xdr:cNvPr id="347" name="テキスト ボックス 346"/>
        <xdr:cNvSpPr txBox="1"/>
      </xdr:nvSpPr>
      <xdr:spPr>
        <a:xfrm>
          <a:off x="14020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162983</xdr:rowOff>
    </xdr:from>
    <xdr:to>
      <xdr:col>19</xdr:col>
      <xdr:colOff>533400</xdr:colOff>
      <xdr:row>66</xdr:row>
      <xdr:rowOff>93133</xdr:rowOff>
    </xdr:to>
    <xdr:sp macro="" textlink="">
      <xdr:nvSpPr>
        <xdr:cNvPr id="348" name="円/楕円 347"/>
        <xdr:cNvSpPr/>
      </xdr:nvSpPr>
      <xdr:spPr>
        <a:xfrm>
          <a:off x="13462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77910</xdr:rowOff>
    </xdr:from>
    <xdr:ext cx="762000" cy="259045"/>
    <xdr:sp macro="" textlink="">
      <xdr:nvSpPr>
        <xdr:cNvPr id="349" name="テキスト ボックス 348"/>
        <xdr:cNvSpPr txBox="1"/>
      </xdr:nvSpPr>
      <xdr:spPr>
        <a:xfrm>
          <a:off x="13131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分子（対前年度▲</a:t>
          </a:r>
          <a:r>
            <a:rPr kumimoji="1" lang="en-US" altLang="ja-JP" sz="1100">
              <a:solidFill>
                <a:schemeClr val="dk1"/>
              </a:solidFill>
              <a:effectLst/>
              <a:latin typeface="+mj-ea"/>
              <a:ea typeface="+mj-ea"/>
              <a:cs typeface="+mn-cs"/>
            </a:rPr>
            <a:t>0.7</a:t>
          </a:r>
          <a:r>
            <a:rPr kumimoji="1" lang="ja-JP" altLang="ja-JP" sz="1100">
              <a:solidFill>
                <a:schemeClr val="dk1"/>
              </a:solidFill>
              <a:effectLst/>
              <a:latin typeface="+mj-ea"/>
              <a:ea typeface="+mj-ea"/>
              <a:cs typeface="+mn-cs"/>
            </a:rPr>
            <a:t>億円）では、減税補てん債等の元利償還金、公債費充当特財及び交付税措置により基準財政需要額に算入された公債費が減少となった。</a:t>
          </a:r>
          <a:endParaRPr lang="ja-JP" altLang="ja-JP" sz="1400">
            <a:effectLst/>
            <a:latin typeface="+mj-ea"/>
            <a:ea typeface="+mj-ea"/>
          </a:endParaRPr>
        </a:p>
        <a:p>
          <a:r>
            <a:rPr kumimoji="1" lang="ja-JP" altLang="ja-JP" sz="1100">
              <a:solidFill>
                <a:schemeClr val="dk1"/>
              </a:solidFill>
              <a:effectLst/>
              <a:latin typeface="+mj-ea"/>
              <a:ea typeface="+mj-ea"/>
              <a:cs typeface="+mn-cs"/>
            </a:rPr>
            <a:t>　分母（対前年度▲</a:t>
          </a:r>
          <a:r>
            <a:rPr kumimoji="1" lang="en-US" altLang="ja-JP" sz="1100">
              <a:solidFill>
                <a:schemeClr val="dk1"/>
              </a:solidFill>
              <a:effectLst/>
              <a:latin typeface="+mj-ea"/>
              <a:ea typeface="+mj-ea"/>
              <a:cs typeface="+mn-cs"/>
            </a:rPr>
            <a:t>1.8</a:t>
          </a:r>
          <a:r>
            <a:rPr kumimoji="1" lang="ja-JP" altLang="ja-JP" sz="1100">
              <a:solidFill>
                <a:schemeClr val="dk1"/>
              </a:solidFill>
              <a:effectLst/>
              <a:latin typeface="+mj-ea"/>
              <a:ea typeface="+mj-ea"/>
              <a:cs typeface="+mn-cs"/>
            </a:rPr>
            <a:t>億円）では標準財政規模が減少したが、</a:t>
          </a:r>
          <a:r>
            <a:rPr kumimoji="1" lang="ja-JP" altLang="en-US" sz="1100">
              <a:solidFill>
                <a:schemeClr val="dk1"/>
              </a:solidFill>
              <a:effectLst/>
              <a:latin typeface="+mj-ea"/>
              <a:ea typeface="+mj-ea"/>
              <a:cs typeface="+mn-cs"/>
            </a:rPr>
            <a:t>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単年度の指標が改善した結果、</a:t>
          </a:r>
          <a:r>
            <a:rPr kumimoji="1" lang="ja-JP" altLang="en-US" sz="1100">
              <a:solidFill>
                <a:schemeClr val="dk1"/>
              </a:solidFill>
              <a:effectLst/>
              <a:latin typeface="+mj-ea"/>
              <a:ea typeface="+mj-ea"/>
              <a:cs typeface="+mn-cs"/>
            </a:rPr>
            <a:t>平成</a:t>
          </a:r>
          <a:r>
            <a:rPr kumimoji="1" lang="en-US" altLang="ja-JP" sz="1100">
              <a:solidFill>
                <a:schemeClr val="dk1"/>
              </a:solidFill>
              <a:effectLst/>
              <a:latin typeface="+mj-ea"/>
              <a:ea typeface="+mj-ea"/>
              <a:cs typeface="+mn-cs"/>
            </a:rPr>
            <a:t>25</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平成</a:t>
          </a:r>
          <a:r>
            <a:rPr kumimoji="1" lang="en-US" altLang="ja-JP" sz="1100">
              <a:solidFill>
                <a:schemeClr val="dk1"/>
              </a:solidFill>
              <a:effectLst/>
              <a:latin typeface="+mj-ea"/>
              <a:ea typeface="+mj-ea"/>
              <a:cs typeface="+mn-cs"/>
            </a:rPr>
            <a:t>27</a:t>
          </a:r>
          <a:r>
            <a:rPr kumimoji="1" lang="ja-JP" altLang="en-US" sz="1100">
              <a:solidFill>
                <a:schemeClr val="dk1"/>
              </a:solidFill>
              <a:effectLst/>
              <a:latin typeface="+mj-ea"/>
              <a:ea typeface="+mj-ea"/>
              <a:cs typeface="+mn-cs"/>
            </a:rPr>
            <a:t>年度</a:t>
          </a:r>
          <a:r>
            <a:rPr kumimoji="1" lang="ja-JP" altLang="ja-JP" sz="1100">
              <a:solidFill>
                <a:schemeClr val="dk1"/>
              </a:solidFill>
              <a:effectLst/>
              <a:latin typeface="+mj-ea"/>
              <a:ea typeface="+mj-ea"/>
              <a:cs typeface="+mn-cs"/>
            </a:rPr>
            <a:t>の</a:t>
          </a:r>
          <a:r>
            <a:rPr kumimoji="1" lang="en-US" altLang="ja-JP" sz="1100">
              <a:solidFill>
                <a:schemeClr val="dk1"/>
              </a:solidFill>
              <a:effectLst/>
              <a:latin typeface="+mj-ea"/>
              <a:ea typeface="+mj-ea"/>
              <a:cs typeface="+mn-cs"/>
            </a:rPr>
            <a:t>3</a:t>
          </a:r>
          <a:r>
            <a:rPr kumimoji="1" lang="ja-JP" altLang="ja-JP" sz="1100">
              <a:solidFill>
                <a:schemeClr val="dk1"/>
              </a:solidFill>
              <a:effectLst/>
              <a:latin typeface="+mj-ea"/>
              <a:ea typeface="+mj-ea"/>
              <a:cs typeface="+mn-cs"/>
            </a:rPr>
            <a:t>ヶ年平均の実質公債費比率は前年度と比べ、</a:t>
          </a:r>
          <a:r>
            <a:rPr kumimoji="1" lang="en-US" altLang="ja-JP" sz="1100">
              <a:solidFill>
                <a:schemeClr val="dk1"/>
              </a:solidFill>
              <a:effectLst/>
              <a:latin typeface="+mj-ea"/>
              <a:ea typeface="+mj-ea"/>
              <a:cs typeface="+mn-cs"/>
            </a:rPr>
            <a:t>0.6</a:t>
          </a:r>
          <a:r>
            <a:rPr kumimoji="1" lang="ja-JP" altLang="ja-JP" sz="1100">
              <a:solidFill>
                <a:schemeClr val="dk1"/>
              </a:solidFill>
              <a:effectLst/>
              <a:latin typeface="+mj-ea"/>
              <a:ea typeface="+mj-ea"/>
              <a:cs typeface="+mn-cs"/>
            </a:rPr>
            <a:t>ポイント好転し、</a:t>
          </a:r>
          <a:r>
            <a:rPr kumimoji="1" lang="en-US" altLang="ja-JP" sz="1100">
              <a:solidFill>
                <a:schemeClr val="dk1"/>
              </a:solidFill>
              <a:effectLst/>
              <a:latin typeface="+mj-ea"/>
              <a:ea typeface="+mj-ea"/>
              <a:cs typeface="+mn-cs"/>
            </a:rPr>
            <a:t>10.2%</a:t>
          </a:r>
          <a:r>
            <a:rPr kumimoji="1" lang="ja-JP" altLang="ja-JP" sz="1100">
              <a:solidFill>
                <a:schemeClr val="dk1"/>
              </a:solidFill>
              <a:effectLst/>
              <a:latin typeface="+mj-ea"/>
              <a:ea typeface="+mj-ea"/>
              <a:cs typeface="+mn-cs"/>
            </a:rPr>
            <a:t>となった。</a:t>
          </a:r>
          <a:endParaRPr lang="ja-JP" altLang="ja-JP" sz="1400">
            <a:effectLst/>
            <a:latin typeface="+mj-ea"/>
            <a:ea typeface="+mj-ea"/>
          </a:endParaRPr>
        </a:p>
        <a:p>
          <a:r>
            <a:rPr kumimoji="1" lang="ja-JP" altLang="ja-JP" sz="1100">
              <a:solidFill>
                <a:schemeClr val="dk1"/>
              </a:solidFill>
              <a:effectLst/>
              <a:latin typeface="+mj-ea"/>
              <a:ea typeface="+mj-ea"/>
              <a:cs typeface="+mn-cs"/>
            </a:rPr>
            <a:t>　臨時財政対策債や合併特例債等の交付税措置される起債以外は借入額を抑えており、長期的には穏やかに好転すると見込んでいるが、平成</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年度は大型工事が重複しており、平成</a:t>
          </a:r>
          <a:r>
            <a:rPr kumimoji="1" lang="en-US" altLang="ja-JP" sz="1100">
              <a:solidFill>
                <a:schemeClr val="dk1"/>
              </a:solidFill>
              <a:effectLst/>
              <a:latin typeface="+mj-ea"/>
              <a:ea typeface="+mj-ea"/>
              <a:cs typeface="+mn-cs"/>
            </a:rPr>
            <a:t>28</a:t>
          </a:r>
          <a:r>
            <a:rPr kumimoji="1" lang="ja-JP" altLang="ja-JP" sz="1100">
              <a:solidFill>
                <a:schemeClr val="dk1"/>
              </a:solidFill>
              <a:effectLst/>
              <a:latin typeface="+mj-ea"/>
              <a:ea typeface="+mj-ea"/>
              <a:cs typeface="+mn-cs"/>
            </a:rPr>
            <a:t>年度以降は一時的に悪化するものと想定している。</a:t>
          </a:r>
          <a:endParaRPr lang="ja-JP" altLang="ja-JP" sz="1400">
            <a:effectLst/>
            <a:latin typeface="+mj-ea"/>
            <a:ea typeface="+mj-ea"/>
          </a:endParaRPr>
        </a:p>
        <a:p>
          <a:endParaRPr kumimoji="1" lang="ja-JP" altLang="en-US" sz="1300">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44704</xdr:rowOff>
    </xdr:from>
    <xdr:to>
      <xdr:col>24</xdr:col>
      <xdr:colOff>558800</xdr:colOff>
      <xdr:row>42</xdr:row>
      <xdr:rowOff>102616</xdr:rowOff>
    </xdr:to>
    <xdr:cxnSp macro="">
      <xdr:nvCxnSpPr>
        <xdr:cNvPr id="381" name="直線コネクタ 380"/>
        <xdr:cNvCxnSpPr/>
      </xdr:nvCxnSpPr>
      <xdr:spPr>
        <a:xfrm flipV="1">
          <a:off x="16179800" y="72456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2"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102616</xdr:rowOff>
    </xdr:from>
    <xdr:to>
      <xdr:col>23</xdr:col>
      <xdr:colOff>406400</xdr:colOff>
      <xdr:row>42</xdr:row>
      <xdr:rowOff>170180</xdr:rowOff>
    </xdr:to>
    <xdr:cxnSp macro="">
      <xdr:nvCxnSpPr>
        <xdr:cNvPr id="384" name="直線コネクタ 383"/>
        <xdr:cNvCxnSpPr/>
      </xdr:nvCxnSpPr>
      <xdr:spPr>
        <a:xfrm flipV="1">
          <a:off x="15290800" y="73035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6" name="テキスト ボックス 385"/>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18034</xdr:rowOff>
    </xdr:to>
    <xdr:cxnSp macro="">
      <xdr:nvCxnSpPr>
        <xdr:cNvPr id="387" name="直線コネクタ 386"/>
        <xdr:cNvCxnSpPr/>
      </xdr:nvCxnSpPr>
      <xdr:spPr>
        <a:xfrm flipV="1">
          <a:off x="14401800" y="73710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9" name="テキスト ボックス 38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18034</xdr:rowOff>
    </xdr:from>
    <xdr:to>
      <xdr:col>21</xdr:col>
      <xdr:colOff>0</xdr:colOff>
      <xdr:row>43</xdr:row>
      <xdr:rowOff>18034</xdr:rowOff>
    </xdr:to>
    <xdr:cxnSp macro="">
      <xdr:nvCxnSpPr>
        <xdr:cNvPr id="390" name="直線コネクタ 389"/>
        <xdr:cNvCxnSpPr/>
      </xdr:nvCxnSpPr>
      <xdr:spPr>
        <a:xfrm>
          <a:off x="13512800" y="73903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2" name="テキスト ボックス 391"/>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4" name="テキスト ボックス 39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165354</xdr:rowOff>
    </xdr:from>
    <xdr:to>
      <xdr:col>24</xdr:col>
      <xdr:colOff>609600</xdr:colOff>
      <xdr:row>42</xdr:row>
      <xdr:rowOff>95504</xdr:rowOff>
    </xdr:to>
    <xdr:sp macro="" textlink="">
      <xdr:nvSpPr>
        <xdr:cNvPr id="400" name="円/楕円 399"/>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137431</xdr:rowOff>
    </xdr:from>
    <xdr:ext cx="762000" cy="259045"/>
    <xdr:sp macro="" textlink="">
      <xdr:nvSpPr>
        <xdr:cNvPr id="401"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51816</xdr:rowOff>
    </xdr:from>
    <xdr:to>
      <xdr:col>23</xdr:col>
      <xdr:colOff>457200</xdr:colOff>
      <xdr:row>42</xdr:row>
      <xdr:rowOff>153416</xdr:rowOff>
    </xdr:to>
    <xdr:sp macro="" textlink="">
      <xdr:nvSpPr>
        <xdr:cNvPr id="402" name="円/楕円 401"/>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138193</xdr:rowOff>
    </xdr:from>
    <xdr:ext cx="736600" cy="259045"/>
    <xdr:sp macro="" textlink="">
      <xdr:nvSpPr>
        <xdr:cNvPr id="403" name="テキスト ボックス 402"/>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4" name="円/楕円 403"/>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5" name="テキスト ボックス 404"/>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138684</xdr:rowOff>
    </xdr:from>
    <xdr:to>
      <xdr:col>21</xdr:col>
      <xdr:colOff>50800</xdr:colOff>
      <xdr:row>43</xdr:row>
      <xdr:rowOff>68834</xdr:rowOff>
    </xdr:to>
    <xdr:sp macro="" textlink="">
      <xdr:nvSpPr>
        <xdr:cNvPr id="406" name="円/楕円 405"/>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53611</xdr:rowOff>
    </xdr:from>
    <xdr:ext cx="762000" cy="259045"/>
    <xdr:sp macro="" textlink="">
      <xdr:nvSpPr>
        <xdr:cNvPr id="407" name="テキスト ボックス 406"/>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408" name="円/楕円 407"/>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409" name="テキスト ボックス 408"/>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j-ea"/>
              <a:ea typeface="+mj-ea"/>
              <a:cs typeface="+mn-cs"/>
            </a:rPr>
            <a:t>　分子（対前年度＋</a:t>
          </a:r>
          <a:r>
            <a:rPr kumimoji="1" lang="en-US" altLang="ja-JP" sz="1100">
              <a:solidFill>
                <a:schemeClr val="dk1"/>
              </a:solidFill>
              <a:effectLst/>
              <a:latin typeface="+mj-ea"/>
              <a:ea typeface="+mj-ea"/>
              <a:cs typeface="+mn-cs"/>
            </a:rPr>
            <a:t>9.2</a:t>
          </a:r>
          <a:r>
            <a:rPr kumimoji="1" lang="ja-JP" altLang="ja-JP" sz="1100">
              <a:solidFill>
                <a:schemeClr val="dk1"/>
              </a:solidFill>
              <a:effectLst/>
              <a:latin typeface="+mj-ea"/>
              <a:ea typeface="+mj-ea"/>
              <a:cs typeface="+mn-cs"/>
            </a:rPr>
            <a:t>億円）では、</a:t>
          </a:r>
          <a:r>
            <a:rPr kumimoji="1" lang="en-US" altLang="ja-JP" sz="1100">
              <a:solidFill>
                <a:schemeClr val="dk1"/>
              </a:solidFill>
              <a:effectLst/>
              <a:latin typeface="+mj-ea"/>
              <a:ea typeface="+mj-ea"/>
              <a:cs typeface="+mn-cs"/>
            </a:rPr>
            <a:t> </a:t>
          </a:r>
          <a:r>
            <a:rPr kumimoji="1" lang="ja-JP" altLang="ja-JP" sz="1100">
              <a:solidFill>
                <a:schemeClr val="dk1"/>
              </a:solidFill>
              <a:effectLst/>
              <a:latin typeface="+mj-ea"/>
              <a:ea typeface="+mj-ea"/>
              <a:cs typeface="+mn-cs"/>
            </a:rPr>
            <a:t>公共下水道事業会計の企業債現在高の減少に伴い公営企業会計債等の繰入見込額が減少し、庁舎整備事業等の影響により地方債現在高が増加した。また、臨時財政対策債、合併特例債等の発行が増えたこと等により基準財政需要額算入見込額が増加し、特定目的基金残高の減少に伴い充当可能基金も減少したため、充当可能財源等が減少した。　</a:t>
          </a:r>
          <a:endParaRPr lang="ja-JP" altLang="ja-JP" sz="14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分母（対前年度▲</a:t>
          </a:r>
          <a:r>
            <a:rPr kumimoji="1" lang="en-US" altLang="ja-JP" sz="1100">
              <a:solidFill>
                <a:schemeClr val="dk1"/>
              </a:solidFill>
              <a:effectLst/>
              <a:latin typeface="+mj-ea"/>
              <a:ea typeface="+mj-ea"/>
              <a:cs typeface="+mn-cs"/>
            </a:rPr>
            <a:t>1.8</a:t>
          </a:r>
          <a:r>
            <a:rPr kumimoji="1" lang="ja-JP" altLang="ja-JP" sz="1100">
              <a:solidFill>
                <a:schemeClr val="dk1"/>
              </a:solidFill>
              <a:effectLst/>
              <a:latin typeface="+mj-ea"/>
              <a:ea typeface="+mj-ea"/>
              <a:cs typeface="+mn-cs"/>
            </a:rPr>
            <a:t>億円）では、主に地方消費税交付金が増加したため、標準税収入額は増加したが、普通交付税が減少したため、標準財政規模が減少したことにより、将来負担比率は、前年度と比較し</a:t>
          </a:r>
          <a:r>
            <a:rPr kumimoji="1" lang="en-US" altLang="ja-JP" sz="1100">
              <a:solidFill>
                <a:schemeClr val="dk1"/>
              </a:solidFill>
              <a:effectLst/>
              <a:latin typeface="+mj-ea"/>
              <a:ea typeface="+mj-ea"/>
              <a:cs typeface="+mn-cs"/>
            </a:rPr>
            <a:t>2.0</a:t>
          </a:r>
          <a:r>
            <a:rPr kumimoji="1" lang="ja-JP" altLang="ja-JP" sz="1100">
              <a:solidFill>
                <a:schemeClr val="dk1"/>
              </a:solidFill>
              <a:effectLst/>
              <a:latin typeface="+mj-ea"/>
              <a:ea typeface="+mj-ea"/>
              <a:cs typeface="+mn-cs"/>
            </a:rPr>
            <a:t>ポイント悪化し、</a:t>
          </a:r>
          <a:r>
            <a:rPr kumimoji="1" lang="en-US" altLang="ja-JP" sz="1100">
              <a:solidFill>
                <a:schemeClr val="dk1"/>
              </a:solidFill>
              <a:effectLst/>
              <a:latin typeface="+mj-ea"/>
              <a:ea typeface="+mj-ea"/>
              <a:cs typeface="+mn-cs"/>
            </a:rPr>
            <a:t>100.0%</a:t>
          </a:r>
          <a:r>
            <a:rPr kumimoji="1" lang="ja-JP" altLang="ja-JP" sz="1100">
              <a:solidFill>
                <a:schemeClr val="dk1"/>
              </a:solidFill>
              <a:effectLst/>
              <a:latin typeface="+mj-ea"/>
              <a:ea typeface="+mj-ea"/>
              <a:cs typeface="+mn-cs"/>
            </a:rPr>
            <a:t>となった。</a:t>
          </a:r>
          <a:endParaRPr lang="ja-JP" altLang="ja-JP" sz="14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依然として類似団体平均を上回っている状況であり、今後とも財政の健全化に努める。</a:t>
          </a:r>
          <a:endParaRPr lang="ja-JP" altLang="ja-JP" sz="1400">
            <a:effectLst/>
            <a:latin typeface="+mj-ea"/>
            <a:ea typeface="+mj-ea"/>
          </a:endParaRPr>
        </a:p>
        <a:p>
          <a:endParaRPr kumimoji="1" lang="ja-JP" altLang="en-US" sz="1300">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72813</xdr:rowOff>
    </xdr:from>
    <xdr:to>
      <xdr:col>24</xdr:col>
      <xdr:colOff>558800</xdr:colOff>
      <xdr:row>18</xdr:row>
      <xdr:rowOff>88900</xdr:rowOff>
    </xdr:to>
    <xdr:cxnSp macro="">
      <xdr:nvCxnSpPr>
        <xdr:cNvPr id="443" name="直線コネクタ 442"/>
        <xdr:cNvCxnSpPr/>
      </xdr:nvCxnSpPr>
      <xdr:spPr>
        <a:xfrm>
          <a:off x="16179800" y="31589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4"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68792</xdr:rowOff>
    </xdr:from>
    <xdr:to>
      <xdr:col>23</xdr:col>
      <xdr:colOff>406400</xdr:colOff>
      <xdr:row>18</xdr:row>
      <xdr:rowOff>72813</xdr:rowOff>
    </xdr:to>
    <xdr:cxnSp macro="">
      <xdr:nvCxnSpPr>
        <xdr:cNvPr id="446" name="直線コネクタ 445"/>
        <xdr:cNvCxnSpPr/>
      </xdr:nvCxnSpPr>
      <xdr:spPr>
        <a:xfrm>
          <a:off x="15290800" y="31548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8" name="テキスト ボックス 447"/>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68792</xdr:rowOff>
    </xdr:from>
    <xdr:to>
      <xdr:col>22</xdr:col>
      <xdr:colOff>203200</xdr:colOff>
      <xdr:row>18</xdr:row>
      <xdr:rowOff>92922</xdr:rowOff>
    </xdr:to>
    <xdr:cxnSp macro="">
      <xdr:nvCxnSpPr>
        <xdr:cNvPr id="449" name="直線コネクタ 448"/>
        <xdr:cNvCxnSpPr/>
      </xdr:nvCxnSpPr>
      <xdr:spPr>
        <a:xfrm flipV="1">
          <a:off x="14401800" y="31548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51" name="テキスト ボックス 450"/>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92922</xdr:rowOff>
    </xdr:from>
    <xdr:to>
      <xdr:col>21</xdr:col>
      <xdr:colOff>0</xdr:colOff>
      <xdr:row>18</xdr:row>
      <xdr:rowOff>115443</xdr:rowOff>
    </xdr:to>
    <xdr:cxnSp macro="">
      <xdr:nvCxnSpPr>
        <xdr:cNvPr id="452" name="直線コネクタ 451"/>
        <xdr:cNvCxnSpPr/>
      </xdr:nvCxnSpPr>
      <xdr:spPr>
        <a:xfrm flipV="1">
          <a:off x="13512800" y="317902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4" name="テキスト ボックス 453"/>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6" name="テキスト ボックス 455"/>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62" name="円/楕円 461"/>
        <xdr:cNvSpPr/>
      </xdr:nvSpPr>
      <xdr:spPr>
        <a:xfrm>
          <a:off x="16967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10177</xdr:rowOff>
    </xdr:from>
    <xdr:ext cx="762000" cy="259045"/>
    <xdr:sp macro="" textlink="">
      <xdr:nvSpPr>
        <xdr:cNvPr id="463" name="将来負担の状況該当値テキスト"/>
        <xdr:cNvSpPr txBox="1"/>
      </xdr:nvSpPr>
      <xdr:spPr>
        <a:xfrm>
          <a:off x="17106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22013</xdr:rowOff>
    </xdr:from>
    <xdr:to>
      <xdr:col>23</xdr:col>
      <xdr:colOff>457200</xdr:colOff>
      <xdr:row>18</xdr:row>
      <xdr:rowOff>123613</xdr:rowOff>
    </xdr:to>
    <xdr:sp macro="" textlink="">
      <xdr:nvSpPr>
        <xdr:cNvPr id="464" name="円/楕円 463"/>
        <xdr:cNvSpPr/>
      </xdr:nvSpPr>
      <xdr:spPr>
        <a:xfrm>
          <a:off x="16129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108390</xdr:rowOff>
    </xdr:from>
    <xdr:ext cx="736600" cy="259045"/>
    <xdr:sp macro="" textlink="">
      <xdr:nvSpPr>
        <xdr:cNvPr id="465" name="テキスト ボックス 464"/>
        <xdr:cNvSpPr txBox="1"/>
      </xdr:nvSpPr>
      <xdr:spPr>
        <a:xfrm>
          <a:off x="15798800" y="319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17992</xdr:rowOff>
    </xdr:from>
    <xdr:to>
      <xdr:col>22</xdr:col>
      <xdr:colOff>254000</xdr:colOff>
      <xdr:row>18</xdr:row>
      <xdr:rowOff>119592</xdr:rowOff>
    </xdr:to>
    <xdr:sp macro="" textlink="">
      <xdr:nvSpPr>
        <xdr:cNvPr id="466" name="円/楕円 465"/>
        <xdr:cNvSpPr/>
      </xdr:nvSpPr>
      <xdr:spPr>
        <a:xfrm>
          <a:off x="15240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104369</xdr:rowOff>
    </xdr:from>
    <xdr:ext cx="762000" cy="259045"/>
    <xdr:sp macro="" textlink="">
      <xdr:nvSpPr>
        <xdr:cNvPr id="467" name="テキスト ボックス 466"/>
        <xdr:cNvSpPr txBox="1"/>
      </xdr:nvSpPr>
      <xdr:spPr>
        <a:xfrm>
          <a:off x="14909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42122</xdr:rowOff>
    </xdr:from>
    <xdr:to>
      <xdr:col>21</xdr:col>
      <xdr:colOff>50800</xdr:colOff>
      <xdr:row>18</xdr:row>
      <xdr:rowOff>143722</xdr:rowOff>
    </xdr:to>
    <xdr:sp macro="" textlink="">
      <xdr:nvSpPr>
        <xdr:cNvPr id="468" name="円/楕円 467"/>
        <xdr:cNvSpPr/>
      </xdr:nvSpPr>
      <xdr:spPr>
        <a:xfrm>
          <a:off x="14351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128499</xdr:rowOff>
    </xdr:from>
    <xdr:ext cx="762000" cy="259045"/>
    <xdr:sp macro="" textlink="">
      <xdr:nvSpPr>
        <xdr:cNvPr id="469" name="テキスト ボックス 468"/>
        <xdr:cNvSpPr txBox="1"/>
      </xdr:nvSpPr>
      <xdr:spPr>
        <a:xfrm>
          <a:off x="1402080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64643</xdr:rowOff>
    </xdr:from>
    <xdr:to>
      <xdr:col>19</xdr:col>
      <xdr:colOff>533400</xdr:colOff>
      <xdr:row>18</xdr:row>
      <xdr:rowOff>166243</xdr:rowOff>
    </xdr:to>
    <xdr:sp macro="" textlink="">
      <xdr:nvSpPr>
        <xdr:cNvPr id="470" name="円/楕円 469"/>
        <xdr:cNvSpPr/>
      </xdr:nvSpPr>
      <xdr:spPr>
        <a:xfrm>
          <a:off x="13462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151020</xdr:rowOff>
    </xdr:from>
    <xdr:ext cx="762000" cy="259045"/>
    <xdr:sp macro="" textlink="">
      <xdr:nvSpPr>
        <xdr:cNvPr id="471" name="テキスト ボックス 470"/>
        <xdr:cNvSpPr txBox="1"/>
      </xdr:nvSpPr>
      <xdr:spPr>
        <a:xfrm>
          <a:off x="13131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272,360
268,309
715.89
129,104,625
126,056,801
2,830,751
67,905,571
157,981,220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j-ea"/>
              <a:ea typeface="+mj-ea"/>
              <a:cs typeface="+mn-cs"/>
            </a:rPr>
            <a:t>　児童クラブのクラス数の増加等により、非常勤嘱託職員報酬が増加し、前年度に比べ、経常経費充当一般財源等が約</a:t>
          </a:r>
          <a:r>
            <a:rPr kumimoji="1" lang="en-US" altLang="ja-JP" sz="1100">
              <a:solidFill>
                <a:schemeClr val="dk1"/>
              </a:solidFill>
              <a:effectLst/>
              <a:latin typeface="+mj-ea"/>
              <a:ea typeface="+mj-ea"/>
              <a:cs typeface="+mn-cs"/>
            </a:rPr>
            <a:t>0.1</a:t>
          </a:r>
          <a:r>
            <a:rPr kumimoji="1" lang="ja-JP" altLang="ja-JP" sz="1100">
              <a:solidFill>
                <a:schemeClr val="dk1"/>
              </a:solidFill>
              <a:effectLst/>
              <a:latin typeface="+mj-ea"/>
              <a:ea typeface="+mj-ea"/>
              <a:cs typeface="+mn-cs"/>
            </a:rPr>
            <a:t>億円増加したが、地方消費税の税率引き上げに伴う地方消費税交付金の増加により、人件費に係る経常収支比率は前年度より</a:t>
          </a:r>
          <a:r>
            <a:rPr kumimoji="1" lang="en-US" altLang="ja-JP" sz="1100">
              <a:solidFill>
                <a:schemeClr val="dk1"/>
              </a:solidFill>
              <a:effectLst/>
              <a:latin typeface="+mj-ea"/>
              <a:ea typeface="+mj-ea"/>
              <a:cs typeface="+mn-cs"/>
            </a:rPr>
            <a:t>0.2</a:t>
          </a:r>
          <a:r>
            <a:rPr kumimoji="1" lang="ja-JP" altLang="ja-JP" sz="1100">
              <a:solidFill>
                <a:schemeClr val="dk1"/>
              </a:solidFill>
              <a:effectLst/>
              <a:latin typeface="+mj-ea"/>
              <a:ea typeface="+mj-ea"/>
              <a:cs typeface="+mn-cs"/>
            </a:rPr>
            <a:t>ポイント減少し、</a:t>
          </a:r>
          <a:r>
            <a:rPr kumimoji="1" lang="en-US" altLang="ja-JP" sz="1100">
              <a:solidFill>
                <a:schemeClr val="dk1"/>
              </a:solidFill>
              <a:effectLst/>
              <a:latin typeface="+mj-ea"/>
              <a:ea typeface="+mj-ea"/>
              <a:cs typeface="+mn-cs"/>
            </a:rPr>
            <a:t>27.8%</a:t>
          </a:r>
          <a:r>
            <a:rPr kumimoji="1" lang="ja-JP" altLang="ja-JP" sz="1100">
              <a:solidFill>
                <a:schemeClr val="dk1"/>
              </a:solidFill>
              <a:effectLst/>
              <a:latin typeface="+mj-ea"/>
              <a:ea typeface="+mj-ea"/>
              <a:cs typeface="+mn-cs"/>
            </a:rPr>
            <a:t>となった。</a:t>
          </a:r>
          <a:endParaRPr lang="ja-JP" altLang="ja-JP" sz="14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類似団体と比較すると、依然として平均を上回っていることから、定員管理計画の着実な実行により引き続き人件費の削減に努める。</a:t>
          </a:r>
          <a:endParaRPr lang="ja-JP" altLang="ja-JP" sz="1400">
            <a:effectLst/>
            <a:latin typeface="+mj-ea"/>
            <a:ea typeface="+mj-ea"/>
          </a:endParaRPr>
        </a:p>
        <a:p>
          <a:endParaRPr kumimoji="1" lang="ja-JP" altLang="en-US" sz="1300">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132443</xdr:rowOff>
    </xdr:from>
    <xdr:to>
      <xdr:col>7</xdr:col>
      <xdr:colOff>15875</xdr:colOff>
      <xdr:row>40</xdr:row>
      <xdr:rowOff>154215</xdr:rowOff>
    </xdr:to>
    <xdr:cxnSp macro="">
      <xdr:nvCxnSpPr>
        <xdr:cNvPr id="68" name="直線コネクタ 67"/>
        <xdr:cNvCxnSpPr/>
      </xdr:nvCxnSpPr>
      <xdr:spPr>
        <a:xfrm flipV="1">
          <a:off x="3987800" y="6990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56243</xdr:rowOff>
    </xdr:from>
    <xdr:to>
      <xdr:col>5</xdr:col>
      <xdr:colOff>549275</xdr:colOff>
      <xdr:row>40</xdr:row>
      <xdr:rowOff>154215</xdr:rowOff>
    </xdr:to>
    <xdr:cxnSp macro="">
      <xdr:nvCxnSpPr>
        <xdr:cNvPr id="71" name="直線コネクタ 70"/>
        <xdr:cNvCxnSpPr/>
      </xdr:nvCxnSpPr>
      <xdr:spPr>
        <a:xfrm>
          <a:off x="3098800" y="6914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56243</xdr:rowOff>
    </xdr:from>
    <xdr:to>
      <xdr:col>4</xdr:col>
      <xdr:colOff>346075</xdr:colOff>
      <xdr:row>40</xdr:row>
      <xdr:rowOff>154215</xdr:rowOff>
    </xdr:to>
    <xdr:cxnSp macro="">
      <xdr:nvCxnSpPr>
        <xdr:cNvPr id="74" name="直線コネクタ 73"/>
        <xdr:cNvCxnSpPr/>
      </xdr:nvCxnSpPr>
      <xdr:spPr>
        <a:xfrm flipV="1">
          <a:off x="2209800" y="6914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154215</xdr:rowOff>
    </xdr:from>
    <xdr:to>
      <xdr:col>3</xdr:col>
      <xdr:colOff>142875</xdr:colOff>
      <xdr:row>41</xdr:row>
      <xdr:rowOff>37193</xdr:rowOff>
    </xdr:to>
    <xdr:cxnSp macro="">
      <xdr:nvCxnSpPr>
        <xdr:cNvPr id="77" name="直線コネクタ 76"/>
        <xdr:cNvCxnSpPr/>
      </xdr:nvCxnSpPr>
      <xdr:spPr>
        <a:xfrm flipV="1">
          <a:off x="1320800" y="7012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9" name="テキスト ボックス 78"/>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81841</xdr:rowOff>
    </xdr:from>
    <xdr:ext cx="762000" cy="259045"/>
    <xdr:sp macro="" textlink="">
      <xdr:nvSpPr>
        <xdr:cNvPr id="81" name="テキスト ボックス 80"/>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81643</xdr:rowOff>
    </xdr:from>
    <xdr:to>
      <xdr:col>7</xdr:col>
      <xdr:colOff>66675</xdr:colOff>
      <xdr:row>41</xdr:row>
      <xdr:rowOff>11793</xdr:rowOff>
    </xdr:to>
    <xdr:sp macro="" textlink="">
      <xdr:nvSpPr>
        <xdr:cNvPr id="87" name="円/楕円 86"/>
        <xdr:cNvSpPr/>
      </xdr:nvSpPr>
      <xdr:spPr>
        <a:xfrm>
          <a:off x="47752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53720</xdr:rowOff>
    </xdr:from>
    <xdr:ext cx="762000" cy="259045"/>
    <xdr:sp macro="" textlink="">
      <xdr:nvSpPr>
        <xdr:cNvPr id="88" name="人件費該当値テキスト"/>
        <xdr:cNvSpPr txBox="1"/>
      </xdr:nvSpPr>
      <xdr:spPr>
        <a:xfrm>
          <a:off x="4914900" y="691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103415</xdr:rowOff>
    </xdr:from>
    <xdr:to>
      <xdr:col>5</xdr:col>
      <xdr:colOff>600075</xdr:colOff>
      <xdr:row>41</xdr:row>
      <xdr:rowOff>33565</xdr:rowOff>
    </xdr:to>
    <xdr:sp macro="" textlink="">
      <xdr:nvSpPr>
        <xdr:cNvPr id="89" name="円/楕円 88"/>
        <xdr:cNvSpPr/>
      </xdr:nvSpPr>
      <xdr:spPr>
        <a:xfrm>
          <a:off x="3937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18342</xdr:rowOff>
    </xdr:from>
    <xdr:ext cx="736600" cy="259045"/>
    <xdr:sp macro="" textlink="">
      <xdr:nvSpPr>
        <xdr:cNvPr id="90" name="テキスト ボックス 89"/>
        <xdr:cNvSpPr txBox="1"/>
      </xdr:nvSpPr>
      <xdr:spPr>
        <a:xfrm>
          <a:off x="3606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5443</xdr:rowOff>
    </xdr:from>
    <xdr:to>
      <xdr:col>4</xdr:col>
      <xdr:colOff>396875</xdr:colOff>
      <xdr:row>40</xdr:row>
      <xdr:rowOff>107043</xdr:rowOff>
    </xdr:to>
    <xdr:sp macro="" textlink="">
      <xdr:nvSpPr>
        <xdr:cNvPr id="91" name="円/楕円 90"/>
        <xdr:cNvSpPr/>
      </xdr:nvSpPr>
      <xdr:spPr>
        <a:xfrm>
          <a:off x="3048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91820</xdr:rowOff>
    </xdr:from>
    <xdr:ext cx="762000" cy="259045"/>
    <xdr:sp macro="" textlink="">
      <xdr:nvSpPr>
        <xdr:cNvPr id="92" name="テキスト ボックス 91"/>
        <xdr:cNvSpPr txBox="1"/>
      </xdr:nvSpPr>
      <xdr:spPr>
        <a:xfrm>
          <a:off x="2717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103415</xdr:rowOff>
    </xdr:from>
    <xdr:to>
      <xdr:col>3</xdr:col>
      <xdr:colOff>193675</xdr:colOff>
      <xdr:row>41</xdr:row>
      <xdr:rowOff>33565</xdr:rowOff>
    </xdr:to>
    <xdr:sp macro="" textlink="">
      <xdr:nvSpPr>
        <xdr:cNvPr id="93" name="円/楕円 92"/>
        <xdr:cNvSpPr/>
      </xdr:nvSpPr>
      <xdr:spPr>
        <a:xfrm>
          <a:off x="2159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18342</xdr:rowOff>
    </xdr:from>
    <xdr:ext cx="762000" cy="259045"/>
    <xdr:sp macro="" textlink="">
      <xdr:nvSpPr>
        <xdr:cNvPr id="94" name="テキスト ボックス 93"/>
        <xdr:cNvSpPr txBox="1"/>
      </xdr:nvSpPr>
      <xdr:spPr>
        <a:xfrm>
          <a:off x="1828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157843</xdr:rowOff>
    </xdr:from>
    <xdr:to>
      <xdr:col>1</xdr:col>
      <xdr:colOff>676275</xdr:colOff>
      <xdr:row>41</xdr:row>
      <xdr:rowOff>87993</xdr:rowOff>
    </xdr:to>
    <xdr:sp macro="" textlink="">
      <xdr:nvSpPr>
        <xdr:cNvPr id="95" name="円/楕円 94"/>
        <xdr:cNvSpPr/>
      </xdr:nvSpPr>
      <xdr:spPr>
        <a:xfrm>
          <a:off x="1270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72770</xdr:rowOff>
    </xdr:from>
    <xdr:ext cx="762000" cy="259045"/>
    <xdr:sp macro="" textlink="">
      <xdr:nvSpPr>
        <xdr:cNvPr id="96" name="テキスト ボックス 95"/>
        <xdr:cNvSpPr txBox="1"/>
      </xdr:nvSpPr>
      <xdr:spPr>
        <a:xfrm>
          <a:off x="939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j-ea"/>
              <a:ea typeface="+mj-ea"/>
              <a:cs typeface="+mn-cs"/>
            </a:rPr>
            <a:t>　主に固定資産評価替に伴うシステム改修委託、奥山工場機械設備部品購入費、海響館委託料等が減少したことにより、経常経費充当一般財源等も</a:t>
          </a:r>
          <a:r>
            <a:rPr kumimoji="1" lang="en-US" altLang="ja-JP" sz="1100">
              <a:solidFill>
                <a:schemeClr val="dk1"/>
              </a:solidFill>
              <a:effectLst/>
              <a:latin typeface="+mj-ea"/>
              <a:ea typeface="+mj-ea"/>
              <a:cs typeface="+mn-cs"/>
            </a:rPr>
            <a:t>1.3</a:t>
          </a:r>
          <a:r>
            <a:rPr kumimoji="1" lang="ja-JP" altLang="ja-JP" sz="1100">
              <a:solidFill>
                <a:schemeClr val="dk1"/>
              </a:solidFill>
              <a:effectLst/>
              <a:latin typeface="+mj-ea"/>
              <a:ea typeface="+mj-ea"/>
              <a:cs typeface="+mn-cs"/>
            </a:rPr>
            <a:t>億円減少したため、</a:t>
          </a:r>
          <a:r>
            <a:rPr kumimoji="1" lang="en-US" altLang="ja-JP" sz="1100">
              <a:solidFill>
                <a:schemeClr val="dk1"/>
              </a:solidFill>
              <a:effectLst/>
              <a:latin typeface="+mj-ea"/>
              <a:ea typeface="+mj-ea"/>
              <a:cs typeface="+mn-cs"/>
            </a:rPr>
            <a:t>0.3</a:t>
          </a:r>
          <a:r>
            <a:rPr kumimoji="1" lang="ja-JP" altLang="ja-JP" sz="1100">
              <a:solidFill>
                <a:schemeClr val="dk1"/>
              </a:solidFill>
              <a:effectLst/>
              <a:latin typeface="+mj-ea"/>
              <a:ea typeface="+mj-ea"/>
              <a:cs typeface="+mn-cs"/>
            </a:rPr>
            <a:t>ポイント減少し、</a:t>
          </a:r>
          <a:r>
            <a:rPr kumimoji="1" lang="en-US" altLang="ja-JP" sz="1100">
              <a:solidFill>
                <a:schemeClr val="dk1"/>
              </a:solidFill>
              <a:effectLst/>
              <a:latin typeface="+mj-ea"/>
              <a:ea typeface="+mj-ea"/>
              <a:cs typeface="+mn-cs"/>
            </a:rPr>
            <a:t>10.8%</a:t>
          </a:r>
          <a:r>
            <a:rPr kumimoji="1" lang="ja-JP" altLang="ja-JP" sz="1100">
              <a:solidFill>
                <a:schemeClr val="dk1"/>
              </a:solidFill>
              <a:effectLst/>
              <a:latin typeface="+mj-ea"/>
              <a:ea typeface="+mj-ea"/>
              <a:cs typeface="+mn-cs"/>
            </a:rPr>
            <a:t>となった。</a:t>
          </a:r>
          <a:endParaRPr lang="ja-JP" altLang="ja-JP" sz="1400">
            <a:effectLst/>
            <a:latin typeface="+mj-ea"/>
            <a:ea typeface="+mj-ea"/>
          </a:endParaRPr>
        </a:p>
        <a:p>
          <a:r>
            <a:rPr kumimoji="1" lang="ja-JP" altLang="ja-JP" sz="1100">
              <a:solidFill>
                <a:schemeClr val="dk1"/>
              </a:solidFill>
              <a:effectLst/>
              <a:latin typeface="+mj-ea"/>
              <a:ea typeface="+mj-ea"/>
              <a:cs typeface="+mn-cs"/>
            </a:rPr>
            <a:t>　今後もコスト削減、行財政運営の効率化を図り、より一層の経費削減に努める。</a:t>
          </a:r>
          <a:endParaRPr lang="ja-JP" altLang="ja-JP" sz="1400">
            <a:effectLst/>
            <a:latin typeface="+mj-ea"/>
            <a:ea typeface="+mj-ea"/>
          </a:endParaRPr>
        </a:p>
        <a:p>
          <a:endParaRPr kumimoji="1" lang="ja-JP" altLang="en-US" sz="1300">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88900</xdr:rowOff>
    </xdr:to>
    <xdr:cxnSp macro="">
      <xdr:nvCxnSpPr>
        <xdr:cNvPr id="129" name="直線コネクタ 128"/>
        <xdr:cNvCxnSpPr/>
      </xdr:nvCxnSpPr>
      <xdr:spPr>
        <a:xfrm flipV="1">
          <a:off x="15671800" y="245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25400</xdr:rowOff>
    </xdr:from>
    <xdr:to>
      <xdr:col>22</xdr:col>
      <xdr:colOff>565150</xdr:colOff>
      <xdr:row>14</xdr:row>
      <xdr:rowOff>88900</xdr:rowOff>
    </xdr:to>
    <xdr:cxnSp macro="">
      <xdr:nvCxnSpPr>
        <xdr:cNvPr id="132" name="直線コネクタ 131"/>
        <xdr:cNvCxnSpPr/>
      </xdr:nvCxnSpPr>
      <xdr:spPr>
        <a:xfrm>
          <a:off x="14782800" y="242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25400</xdr:rowOff>
    </xdr:to>
    <xdr:cxnSp macro="">
      <xdr:nvCxnSpPr>
        <xdr:cNvPr id="135" name="直線コネクタ 134"/>
        <xdr:cNvCxnSpPr/>
      </xdr:nvCxnSpPr>
      <xdr:spPr>
        <a:xfrm>
          <a:off x="13893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25400</xdr:rowOff>
    </xdr:to>
    <xdr:cxnSp macro="">
      <xdr:nvCxnSpPr>
        <xdr:cNvPr id="138" name="直線コネクタ 137"/>
        <xdr:cNvCxnSpPr/>
      </xdr:nvCxnSpPr>
      <xdr:spPr>
        <a:xfrm flipV="1">
          <a:off x="13004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8" name="円/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80027</xdr:rowOff>
    </xdr:from>
    <xdr:ext cx="762000" cy="259045"/>
    <xdr:sp macro="" textlink="">
      <xdr:nvSpPr>
        <xdr:cNvPr id="149"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38100</xdr:rowOff>
    </xdr:from>
    <xdr:to>
      <xdr:col>22</xdr:col>
      <xdr:colOff>615950</xdr:colOff>
      <xdr:row>14</xdr:row>
      <xdr:rowOff>139700</xdr:rowOff>
    </xdr:to>
    <xdr:sp macro="" textlink="">
      <xdr:nvSpPr>
        <xdr:cNvPr id="150" name="円/楕円 149"/>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149877</xdr:rowOff>
    </xdr:from>
    <xdr:ext cx="736600" cy="259045"/>
    <xdr:sp macro="" textlink="">
      <xdr:nvSpPr>
        <xdr:cNvPr id="151" name="テキスト ボックス 150"/>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146050</xdr:rowOff>
    </xdr:from>
    <xdr:to>
      <xdr:col>21</xdr:col>
      <xdr:colOff>412750</xdr:colOff>
      <xdr:row>14</xdr:row>
      <xdr:rowOff>76200</xdr:rowOff>
    </xdr:to>
    <xdr:sp macro="" textlink="">
      <xdr:nvSpPr>
        <xdr:cNvPr id="152" name="円/楕円 151"/>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86377</xdr:rowOff>
    </xdr:from>
    <xdr:ext cx="762000" cy="259045"/>
    <xdr:sp macro="" textlink="">
      <xdr:nvSpPr>
        <xdr:cNvPr id="153" name="テキスト ボックス 152"/>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4" name="円/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146050</xdr:rowOff>
    </xdr:from>
    <xdr:to>
      <xdr:col>19</xdr:col>
      <xdr:colOff>6350</xdr:colOff>
      <xdr:row>14</xdr:row>
      <xdr:rowOff>76200</xdr:rowOff>
    </xdr:to>
    <xdr:sp macro="" textlink="">
      <xdr:nvSpPr>
        <xdr:cNvPr id="156" name="円/楕円 155"/>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86377</xdr:rowOff>
    </xdr:from>
    <xdr:ext cx="762000" cy="259045"/>
    <xdr:sp macro="" textlink="">
      <xdr:nvSpPr>
        <xdr:cNvPr id="157" name="テキスト ボックス 156"/>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主に自立支援給付費や生活扶助費が増加したことにより経常経費充当一般財源等が約</a:t>
          </a:r>
          <a:r>
            <a:rPr kumimoji="1" lang="en-US" altLang="ja-JP" sz="1100">
              <a:solidFill>
                <a:schemeClr val="dk1"/>
              </a:solidFill>
              <a:effectLst/>
              <a:latin typeface="+mj-ea"/>
              <a:ea typeface="+mj-ea"/>
              <a:cs typeface="+mn-cs"/>
            </a:rPr>
            <a:t>1.3</a:t>
          </a:r>
          <a:r>
            <a:rPr kumimoji="1" lang="ja-JP" altLang="ja-JP" sz="1100">
              <a:solidFill>
                <a:schemeClr val="dk1"/>
              </a:solidFill>
              <a:effectLst/>
              <a:latin typeface="+mj-ea"/>
              <a:ea typeface="+mj-ea"/>
              <a:cs typeface="+mn-cs"/>
            </a:rPr>
            <a:t>億円増加したため、経常収支比率は</a:t>
          </a:r>
          <a:r>
            <a:rPr kumimoji="1" lang="en-US" altLang="ja-JP" sz="1100">
              <a:solidFill>
                <a:schemeClr val="dk1"/>
              </a:solidFill>
              <a:effectLst/>
              <a:latin typeface="+mj-ea"/>
              <a:ea typeface="+mj-ea"/>
              <a:cs typeface="+mn-cs"/>
            </a:rPr>
            <a:t>0.1</a:t>
          </a:r>
          <a:r>
            <a:rPr kumimoji="1" lang="ja-JP" altLang="ja-JP" sz="1100">
              <a:solidFill>
                <a:schemeClr val="dk1"/>
              </a:solidFill>
              <a:effectLst/>
              <a:latin typeface="+mj-ea"/>
              <a:ea typeface="+mj-ea"/>
              <a:cs typeface="+mn-cs"/>
            </a:rPr>
            <a:t>ポイント上昇し、</a:t>
          </a:r>
          <a:r>
            <a:rPr kumimoji="1" lang="en-US" altLang="ja-JP" sz="1100">
              <a:solidFill>
                <a:schemeClr val="dk1"/>
              </a:solidFill>
              <a:effectLst/>
              <a:latin typeface="+mj-ea"/>
              <a:ea typeface="+mj-ea"/>
              <a:cs typeface="+mn-cs"/>
            </a:rPr>
            <a:t>12.0%</a:t>
          </a:r>
          <a:r>
            <a:rPr kumimoji="1" lang="ja-JP" altLang="ja-JP" sz="1100">
              <a:solidFill>
                <a:schemeClr val="dk1"/>
              </a:solidFill>
              <a:effectLst/>
              <a:latin typeface="+mj-ea"/>
              <a:ea typeface="+mj-ea"/>
              <a:cs typeface="+mn-cs"/>
            </a:rPr>
            <a:t>となった。</a:t>
          </a:r>
          <a:endParaRPr lang="ja-JP" altLang="ja-JP" sz="1400">
            <a:effectLst/>
            <a:latin typeface="+mj-ea"/>
            <a:ea typeface="+mj-ea"/>
          </a:endParaRPr>
        </a:p>
        <a:p>
          <a:r>
            <a:rPr kumimoji="1" lang="ja-JP" altLang="ja-JP" sz="1100">
              <a:solidFill>
                <a:schemeClr val="dk1"/>
              </a:solidFill>
              <a:effectLst/>
              <a:latin typeface="+mj-ea"/>
              <a:ea typeface="+mj-ea"/>
              <a:cs typeface="+mn-cs"/>
            </a:rPr>
            <a:t>　今後も、生活保護に係る就労支援や医療費の適正化などに取り組むことにより扶助費の増加傾向に歯止めをかけるよう努める。</a:t>
          </a:r>
          <a:endParaRPr lang="ja-JP" altLang="ja-JP" sz="1400">
            <a:effectLst/>
            <a:latin typeface="+mj-ea"/>
            <a:ea typeface="+mj-ea"/>
          </a:endParaRPr>
        </a:p>
        <a:p>
          <a:endParaRPr kumimoji="1" lang="ja-JP" altLang="en-US" sz="1300">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31750</xdr:rowOff>
    </xdr:to>
    <xdr:cxnSp macro="">
      <xdr:nvCxnSpPr>
        <xdr:cNvPr id="190" name="直線コネクタ 189"/>
        <xdr:cNvCxnSpPr/>
      </xdr:nvCxnSpPr>
      <xdr:spPr>
        <a:xfrm>
          <a:off x="3987800" y="944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19050</xdr:rowOff>
    </xdr:from>
    <xdr:to>
      <xdr:col>5</xdr:col>
      <xdr:colOff>549275</xdr:colOff>
      <xdr:row>55</xdr:row>
      <xdr:rowOff>31750</xdr:rowOff>
    </xdr:to>
    <xdr:cxnSp macro="">
      <xdr:nvCxnSpPr>
        <xdr:cNvPr id="193" name="直線コネクタ 192"/>
        <xdr:cNvCxnSpPr/>
      </xdr:nvCxnSpPr>
      <xdr:spPr>
        <a:xfrm flipV="1">
          <a:off x="3098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69850</xdr:rowOff>
    </xdr:to>
    <xdr:cxnSp macro="">
      <xdr:nvCxnSpPr>
        <xdr:cNvPr id="196" name="直線コネクタ 195"/>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165100</xdr:rowOff>
    </xdr:from>
    <xdr:to>
      <xdr:col>3</xdr:col>
      <xdr:colOff>142875</xdr:colOff>
      <xdr:row>55</xdr:row>
      <xdr:rowOff>69850</xdr:rowOff>
    </xdr:to>
    <xdr:cxnSp macro="">
      <xdr:nvCxnSpPr>
        <xdr:cNvPr id="199" name="直線コネクタ 198"/>
        <xdr:cNvCxnSpPr/>
      </xdr:nvCxnSpPr>
      <xdr:spPr>
        <a:xfrm>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139700</xdr:rowOff>
    </xdr:from>
    <xdr:to>
      <xdr:col>5</xdr:col>
      <xdr:colOff>600075</xdr:colOff>
      <xdr:row>55</xdr:row>
      <xdr:rowOff>69850</xdr:rowOff>
    </xdr:to>
    <xdr:sp macro="" textlink="">
      <xdr:nvSpPr>
        <xdr:cNvPr id="211" name="円/楕円 210"/>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80027</xdr:rowOff>
    </xdr:from>
    <xdr:ext cx="736600" cy="259045"/>
    <xdr:sp macro="" textlink="">
      <xdr:nvSpPr>
        <xdr:cNvPr id="212" name="テキスト ボックス 211"/>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3" name="円/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17" name="円/楕円 216"/>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18" name="テキスト ボックス 21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j-ea"/>
              <a:ea typeface="+mj-ea"/>
              <a:cs typeface="+mn-cs"/>
            </a:rPr>
            <a:t>　主に繰出金（国民健康保険特別会計、介護保険特別会計、後期高齢者医療特別会計）が増加をしたことにより、経常経費充当一般財源等も</a:t>
          </a:r>
          <a:r>
            <a:rPr kumimoji="1" lang="en-US" altLang="ja-JP" sz="1100">
              <a:solidFill>
                <a:schemeClr val="dk1"/>
              </a:solidFill>
              <a:effectLst/>
              <a:latin typeface="+mj-ea"/>
              <a:ea typeface="+mj-ea"/>
              <a:cs typeface="+mn-cs"/>
            </a:rPr>
            <a:t>1.1</a:t>
          </a:r>
          <a:r>
            <a:rPr kumimoji="1" lang="ja-JP" altLang="ja-JP" sz="1100">
              <a:solidFill>
                <a:schemeClr val="dk1"/>
              </a:solidFill>
              <a:effectLst/>
              <a:latin typeface="+mj-ea"/>
              <a:ea typeface="+mj-ea"/>
              <a:cs typeface="+mn-cs"/>
            </a:rPr>
            <a:t>億円増加したため、</a:t>
          </a:r>
          <a:r>
            <a:rPr kumimoji="1" lang="en-US" altLang="ja-JP" sz="1100">
              <a:solidFill>
                <a:schemeClr val="dk1"/>
              </a:solidFill>
              <a:effectLst/>
              <a:latin typeface="+mj-ea"/>
              <a:ea typeface="+mj-ea"/>
              <a:cs typeface="+mn-cs"/>
            </a:rPr>
            <a:t>0.2</a:t>
          </a:r>
          <a:r>
            <a:rPr kumimoji="1" lang="ja-JP" altLang="ja-JP" sz="1100">
              <a:solidFill>
                <a:schemeClr val="dk1"/>
              </a:solidFill>
              <a:effectLst/>
              <a:latin typeface="+mj-ea"/>
              <a:ea typeface="+mj-ea"/>
              <a:cs typeface="+mn-cs"/>
            </a:rPr>
            <a:t>ポイント上昇し、</a:t>
          </a:r>
          <a:r>
            <a:rPr kumimoji="1" lang="en-US" altLang="ja-JP" sz="1100">
              <a:solidFill>
                <a:schemeClr val="dk1"/>
              </a:solidFill>
              <a:effectLst/>
              <a:latin typeface="+mj-ea"/>
              <a:ea typeface="+mj-ea"/>
              <a:cs typeface="+mn-cs"/>
            </a:rPr>
            <a:t>15.0%</a:t>
          </a:r>
          <a:r>
            <a:rPr kumimoji="1" lang="ja-JP" altLang="ja-JP" sz="1100">
              <a:solidFill>
                <a:schemeClr val="dk1"/>
              </a:solidFill>
              <a:effectLst/>
              <a:latin typeface="+mj-ea"/>
              <a:ea typeface="+mj-ea"/>
              <a:cs typeface="+mn-cs"/>
            </a:rPr>
            <a:t>となった。</a:t>
          </a:r>
          <a:endParaRPr lang="ja-JP" altLang="ja-JP" sz="1400">
            <a:effectLst/>
            <a:latin typeface="+mj-ea"/>
            <a:ea typeface="+mj-ea"/>
          </a:endParaRPr>
        </a:p>
        <a:p>
          <a:r>
            <a:rPr kumimoji="1" lang="ja-JP" altLang="ja-JP" sz="1100">
              <a:solidFill>
                <a:schemeClr val="dk1"/>
              </a:solidFill>
              <a:effectLst/>
              <a:latin typeface="+mj-ea"/>
              <a:ea typeface="+mj-ea"/>
              <a:cs typeface="+mn-cs"/>
            </a:rPr>
            <a:t>　本市は類似団体と比較しても高齢化率が高く、今後もより進展することが見込まれることから、予防事業等を通じて給付費の抑制を図るなど、繰出金の増加に歯止めをかけるよう努める。</a:t>
          </a:r>
          <a:endParaRPr lang="ja-JP" altLang="ja-JP" sz="1400">
            <a:effectLst/>
            <a:latin typeface="+mj-ea"/>
            <a:ea typeface="+mj-ea"/>
          </a:endParaRPr>
        </a:p>
        <a:p>
          <a:endParaRPr kumimoji="1" lang="ja-JP" altLang="en-US" sz="1300">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69850</xdr:rowOff>
    </xdr:to>
    <xdr:cxnSp macro="">
      <xdr:nvCxnSpPr>
        <xdr:cNvPr id="251" name="直線コネクタ 250"/>
        <xdr:cNvCxnSpPr/>
      </xdr:nvCxnSpPr>
      <xdr:spPr>
        <a:xfrm>
          <a:off x="15671800" y="9827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54610</xdr:rowOff>
    </xdr:to>
    <xdr:cxnSp macro="">
      <xdr:nvCxnSpPr>
        <xdr:cNvPr id="254" name="直線コネクタ 253"/>
        <xdr:cNvCxnSpPr/>
      </xdr:nvCxnSpPr>
      <xdr:spPr>
        <a:xfrm>
          <a:off x="14782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6" name="テキスト ボックス 255"/>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16510</xdr:rowOff>
    </xdr:to>
    <xdr:cxnSp macro="">
      <xdr:nvCxnSpPr>
        <xdr:cNvPr id="257" name="直線コネクタ 256"/>
        <xdr:cNvCxnSpPr/>
      </xdr:nvCxnSpPr>
      <xdr:spPr>
        <a:xfrm>
          <a:off x="13893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16510</xdr:rowOff>
    </xdr:to>
    <xdr:cxnSp macro="">
      <xdr:nvCxnSpPr>
        <xdr:cNvPr id="260" name="直線コネクタ 259"/>
        <xdr:cNvCxnSpPr/>
      </xdr:nvCxnSpPr>
      <xdr:spPr>
        <a:xfrm>
          <a:off x="13004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62" name="テキスト ボックス 261"/>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4" name="テキスト ボックス 26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70" name="円/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4" name="円/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5" name="テキスト ボックス 274"/>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6" name="円/楕円 275"/>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7" name="テキスト ボックス 276"/>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79" name="テキスト ボックス 27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j-ea"/>
              <a:ea typeface="+mj-ea"/>
              <a:cs typeface="+mn-cs"/>
            </a:rPr>
            <a:t>　主に延長保育促進事業費補助金が減少したことにより、経常経費充当一般財源等が約</a:t>
          </a:r>
          <a:r>
            <a:rPr kumimoji="1" lang="en-US" altLang="ja-JP" sz="1100">
              <a:solidFill>
                <a:schemeClr val="dk1"/>
              </a:solidFill>
              <a:effectLst/>
              <a:latin typeface="+mj-ea"/>
              <a:ea typeface="+mj-ea"/>
              <a:cs typeface="+mn-cs"/>
            </a:rPr>
            <a:t>0.7</a:t>
          </a:r>
          <a:r>
            <a:rPr kumimoji="1" lang="ja-JP" altLang="ja-JP" sz="1100">
              <a:solidFill>
                <a:schemeClr val="dk1"/>
              </a:solidFill>
              <a:effectLst/>
              <a:latin typeface="+mj-ea"/>
              <a:ea typeface="+mj-ea"/>
              <a:cs typeface="+mn-cs"/>
            </a:rPr>
            <a:t>億円減少したたため、</a:t>
          </a:r>
          <a:r>
            <a:rPr kumimoji="1" lang="en-US" altLang="ja-JP" sz="1100">
              <a:solidFill>
                <a:schemeClr val="dk1"/>
              </a:solidFill>
              <a:effectLst/>
              <a:latin typeface="+mj-ea"/>
              <a:ea typeface="+mj-ea"/>
              <a:cs typeface="+mn-cs"/>
            </a:rPr>
            <a:t>0.2</a:t>
          </a:r>
          <a:r>
            <a:rPr kumimoji="1" lang="ja-JP" altLang="ja-JP" sz="1100">
              <a:solidFill>
                <a:schemeClr val="dk1"/>
              </a:solidFill>
              <a:effectLst/>
              <a:latin typeface="+mj-ea"/>
              <a:ea typeface="+mj-ea"/>
              <a:cs typeface="+mn-cs"/>
            </a:rPr>
            <a:t>ポイント減少し、</a:t>
          </a:r>
          <a:r>
            <a:rPr kumimoji="1" lang="en-US" altLang="ja-JP" sz="1100">
              <a:solidFill>
                <a:schemeClr val="dk1"/>
              </a:solidFill>
              <a:effectLst/>
              <a:latin typeface="+mj-ea"/>
              <a:ea typeface="+mj-ea"/>
              <a:cs typeface="+mn-cs"/>
            </a:rPr>
            <a:t>7.8%</a:t>
          </a:r>
          <a:r>
            <a:rPr kumimoji="1" lang="ja-JP" altLang="ja-JP" sz="1100">
              <a:solidFill>
                <a:schemeClr val="dk1"/>
              </a:solidFill>
              <a:effectLst/>
              <a:latin typeface="+mj-ea"/>
              <a:ea typeface="+mj-ea"/>
              <a:cs typeface="+mn-cs"/>
            </a:rPr>
            <a:t>となった。</a:t>
          </a:r>
          <a:endParaRPr lang="ja-JP" altLang="ja-JP" sz="1400">
            <a:effectLst/>
            <a:latin typeface="+mj-ea"/>
            <a:ea typeface="+mj-ea"/>
          </a:endParaRPr>
        </a:p>
        <a:p>
          <a:r>
            <a:rPr kumimoji="1" lang="ja-JP" altLang="ja-JP" sz="1100">
              <a:solidFill>
                <a:schemeClr val="dk1"/>
              </a:solidFill>
              <a:effectLst/>
              <a:latin typeface="+mj-ea"/>
              <a:ea typeface="+mj-ea"/>
              <a:cs typeface="+mn-cs"/>
            </a:rPr>
            <a:t>　今後も負担金、補助金の事業効果を検証し、見直しや廃止に努める。</a:t>
          </a:r>
          <a:endParaRPr lang="ja-JP" altLang="ja-JP" sz="1400">
            <a:effectLst/>
            <a:latin typeface="+mj-ea"/>
            <a:ea typeface="+mj-ea"/>
          </a:endParaRPr>
        </a:p>
        <a:p>
          <a:endParaRPr kumimoji="1" lang="ja-JP" altLang="en-US" sz="1300">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36</xdr:row>
      <xdr:rowOff>114300</xdr:rowOff>
    </xdr:to>
    <xdr:cxnSp macro="">
      <xdr:nvCxnSpPr>
        <xdr:cNvPr id="312" name="直線コネクタ 311"/>
        <xdr:cNvCxnSpPr/>
      </xdr:nvCxnSpPr>
      <xdr:spPr>
        <a:xfrm flipV="1">
          <a:off x="15671800" y="6261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114300</xdr:rowOff>
    </xdr:from>
    <xdr:to>
      <xdr:col>22</xdr:col>
      <xdr:colOff>565150</xdr:colOff>
      <xdr:row>36</xdr:row>
      <xdr:rowOff>114300</xdr:rowOff>
    </xdr:to>
    <xdr:cxnSp macro="">
      <xdr:nvCxnSpPr>
        <xdr:cNvPr id="315" name="直線コネクタ 314"/>
        <xdr:cNvCxnSpPr/>
      </xdr:nvCxnSpPr>
      <xdr:spPr>
        <a:xfrm>
          <a:off x="14782800" y="628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114300</xdr:rowOff>
    </xdr:from>
    <xdr:to>
      <xdr:col>21</xdr:col>
      <xdr:colOff>361950</xdr:colOff>
      <xdr:row>36</xdr:row>
      <xdr:rowOff>114300</xdr:rowOff>
    </xdr:to>
    <xdr:cxnSp macro="">
      <xdr:nvCxnSpPr>
        <xdr:cNvPr id="318" name="直線コネクタ 317"/>
        <xdr:cNvCxnSpPr/>
      </xdr:nvCxnSpPr>
      <xdr:spPr>
        <a:xfrm>
          <a:off x="13893800" y="628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101600</xdr:rowOff>
    </xdr:from>
    <xdr:to>
      <xdr:col>20</xdr:col>
      <xdr:colOff>158750</xdr:colOff>
      <xdr:row>36</xdr:row>
      <xdr:rowOff>114300</xdr:rowOff>
    </xdr:to>
    <xdr:cxnSp macro="">
      <xdr:nvCxnSpPr>
        <xdr:cNvPr id="321" name="直線コネクタ 320"/>
        <xdr:cNvCxnSpPr/>
      </xdr:nvCxnSpPr>
      <xdr:spPr>
        <a:xfrm>
          <a:off x="13004800" y="627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5" name="テキスト ボックス 324"/>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31" name="円/楕円 330"/>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54627</xdr:rowOff>
    </xdr:from>
    <xdr:ext cx="762000" cy="259045"/>
    <xdr:sp macro="" textlink="">
      <xdr:nvSpPr>
        <xdr:cNvPr id="332"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63500</xdr:rowOff>
    </xdr:from>
    <xdr:to>
      <xdr:col>22</xdr:col>
      <xdr:colOff>615950</xdr:colOff>
      <xdr:row>36</xdr:row>
      <xdr:rowOff>165100</xdr:rowOff>
    </xdr:to>
    <xdr:sp macro="" textlink="">
      <xdr:nvSpPr>
        <xdr:cNvPr id="333" name="円/楕円 332"/>
        <xdr:cNvSpPr/>
      </xdr:nvSpPr>
      <xdr:spPr>
        <a:xfrm>
          <a:off x="15621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3827</xdr:rowOff>
    </xdr:from>
    <xdr:ext cx="736600" cy="259045"/>
    <xdr:sp macro="" textlink="">
      <xdr:nvSpPr>
        <xdr:cNvPr id="334" name="テキスト ボックス 333"/>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63500</xdr:rowOff>
    </xdr:from>
    <xdr:to>
      <xdr:col>21</xdr:col>
      <xdr:colOff>412750</xdr:colOff>
      <xdr:row>36</xdr:row>
      <xdr:rowOff>165100</xdr:rowOff>
    </xdr:to>
    <xdr:sp macro="" textlink="">
      <xdr:nvSpPr>
        <xdr:cNvPr id="335" name="円/楕円 334"/>
        <xdr:cNvSpPr/>
      </xdr:nvSpPr>
      <xdr:spPr>
        <a:xfrm>
          <a:off x="14732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3827</xdr:rowOff>
    </xdr:from>
    <xdr:ext cx="762000" cy="259045"/>
    <xdr:sp macro="" textlink="">
      <xdr:nvSpPr>
        <xdr:cNvPr id="336" name="テキスト ボックス 335"/>
        <xdr:cNvSpPr txBox="1"/>
      </xdr:nvSpPr>
      <xdr:spPr>
        <a:xfrm>
          <a:off x="14401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63500</xdr:rowOff>
    </xdr:from>
    <xdr:to>
      <xdr:col>20</xdr:col>
      <xdr:colOff>209550</xdr:colOff>
      <xdr:row>36</xdr:row>
      <xdr:rowOff>165100</xdr:rowOff>
    </xdr:to>
    <xdr:sp macro="" textlink="">
      <xdr:nvSpPr>
        <xdr:cNvPr id="337" name="円/楕円 336"/>
        <xdr:cNvSpPr/>
      </xdr:nvSpPr>
      <xdr:spPr>
        <a:xfrm>
          <a:off x="13843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3827</xdr:rowOff>
    </xdr:from>
    <xdr:ext cx="762000" cy="259045"/>
    <xdr:sp macro="" textlink="">
      <xdr:nvSpPr>
        <xdr:cNvPr id="338" name="テキスト ボックス 337"/>
        <xdr:cNvSpPr txBox="1"/>
      </xdr:nvSpPr>
      <xdr:spPr>
        <a:xfrm>
          <a:off x="13512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50800</xdr:rowOff>
    </xdr:from>
    <xdr:to>
      <xdr:col>19</xdr:col>
      <xdr:colOff>6350</xdr:colOff>
      <xdr:row>36</xdr:row>
      <xdr:rowOff>152400</xdr:rowOff>
    </xdr:to>
    <xdr:sp macro="" textlink="">
      <xdr:nvSpPr>
        <xdr:cNvPr id="339" name="円/楕円 338"/>
        <xdr:cNvSpPr/>
      </xdr:nvSpPr>
      <xdr:spPr>
        <a:xfrm>
          <a:off x="12954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162577</xdr:rowOff>
    </xdr:from>
    <xdr:ext cx="762000" cy="259045"/>
    <xdr:sp macro="" textlink="">
      <xdr:nvSpPr>
        <xdr:cNvPr id="340" name="テキスト ボックス 339"/>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臨時財政対策債や合併特例債の償還額が増加したものの、減税補てん債や教育・福祉施設等整備事業債の元利償還金等が減少したことにより、経常経費充当一般財源等が</a:t>
          </a:r>
          <a:r>
            <a:rPr kumimoji="1" lang="en-US" altLang="ja-JP" sz="1100">
              <a:solidFill>
                <a:schemeClr val="dk1"/>
              </a:solidFill>
              <a:effectLst/>
              <a:latin typeface="+mj-ea"/>
              <a:ea typeface="+mj-ea"/>
              <a:cs typeface="+mn-cs"/>
            </a:rPr>
            <a:t>2.7</a:t>
          </a:r>
          <a:r>
            <a:rPr kumimoji="1" lang="ja-JP" altLang="ja-JP" sz="1100">
              <a:solidFill>
                <a:schemeClr val="dk1"/>
              </a:solidFill>
              <a:effectLst/>
              <a:latin typeface="+mj-ea"/>
              <a:ea typeface="+mj-ea"/>
              <a:cs typeface="+mn-cs"/>
            </a:rPr>
            <a:t>億円減少したため、</a:t>
          </a:r>
          <a:r>
            <a:rPr kumimoji="1" lang="en-US" altLang="ja-JP" sz="1100">
              <a:solidFill>
                <a:schemeClr val="dk1"/>
              </a:solidFill>
              <a:effectLst/>
              <a:latin typeface="+mj-ea"/>
              <a:ea typeface="+mj-ea"/>
              <a:cs typeface="+mn-cs"/>
            </a:rPr>
            <a:t>0.6</a:t>
          </a:r>
          <a:r>
            <a:rPr kumimoji="1" lang="ja-JP" altLang="ja-JP" sz="1100">
              <a:solidFill>
                <a:schemeClr val="dk1"/>
              </a:solidFill>
              <a:effectLst/>
              <a:latin typeface="+mj-ea"/>
              <a:ea typeface="+mj-ea"/>
              <a:cs typeface="+mn-cs"/>
            </a:rPr>
            <a:t>ポイント減少し、</a:t>
          </a:r>
          <a:r>
            <a:rPr kumimoji="1" lang="en-US" altLang="ja-JP" sz="1100">
              <a:solidFill>
                <a:schemeClr val="dk1"/>
              </a:solidFill>
              <a:effectLst/>
              <a:latin typeface="+mj-ea"/>
              <a:ea typeface="+mj-ea"/>
              <a:cs typeface="+mn-cs"/>
            </a:rPr>
            <a:t>21.8%</a:t>
          </a:r>
          <a:r>
            <a:rPr kumimoji="1" lang="ja-JP" altLang="ja-JP" sz="1100">
              <a:solidFill>
                <a:schemeClr val="dk1"/>
              </a:solidFill>
              <a:effectLst/>
              <a:latin typeface="+mj-ea"/>
              <a:ea typeface="+mj-ea"/>
              <a:cs typeface="+mn-cs"/>
            </a:rPr>
            <a:t>となった。</a:t>
          </a:r>
          <a:endParaRPr lang="ja-JP" altLang="ja-JP" sz="1400">
            <a:effectLst/>
            <a:latin typeface="+mj-ea"/>
            <a:ea typeface="+mj-ea"/>
          </a:endParaRPr>
        </a:p>
        <a:p>
          <a:r>
            <a:rPr kumimoji="1" lang="ja-JP" altLang="ja-JP" sz="1100">
              <a:solidFill>
                <a:schemeClr val="dk1"/>
              </a:solidFill>
              <a:effectLst/>
              <a:latin typeface="+mj-ea"/>
              <a:ea typeface="+mj-ea"/>
              <a:cs typeface="+mn-cs"/>
            </a:rPr>
            <a:t>　今後も合併特例事業債及び臨時財政対策債の元利償還金の増加が見込まれることから、より一層プライマリーバランスに配慮した予算編成を行い、公債費の抑制に努める。</a:t>
          </a:r>
          <a:endParaRPr lang="ja-JP" altLang="ja-JP" sz="1400">
            <a:effectLst/>
            <a:latin typeface="+mj-ea"/>
            <a:ea typeface="+mj-ea"/>
          </a:endParaRPr>
        </a:p>
        <a:p>
          <a:endParaRPr kumimoji="1" lang="ja-JP" altLang="en-US" sz="1300">
            <a:latin typeface="+mj-ea"/>
            <a:ea typeface="+mj-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73661</xdr:rowOff>
    </xdr:from>
    <xdr:to>
      <xdr:col>7</xdr:col>
      <xdr:colOff>15875</xdr:colOff>
      <xdr:row>80</xdr:row>
      <xdr:rowOff>119380</xdr:rowOff>
    </xdr:to>
    <xdr:cxnSp macro="">
      <xdr:nvCxnSpPr>
        <xdr:cNvPr id="373" name="直線コネクタ 372"/>
        <xdr:cNvCxnSpPr/>
      </xdr:nvCxnSpPr>
      <xdr:spPr>
        <a:xfrm flipV="1">
          <a:off x="3987800" y="13789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165116</xdr:rowOff>
    </xdr:from>
    <xdr:ext cx="762000" cy="259045"/>
    <xdr:sp macro="" textlink="">
      <xdr:nvSpPr>
        <xdr:cNvPr id="374" name="公債費平均値テキスト"/>
        <xdr:cNvSpPr txBox="1"/>
      </xdr:nvSpPr>
      <xdr:spPr>
        <a:xfrm>
          <a:off x="4914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119380</xdr:rowOff>
    </xdr:from>
    <xdr:to>
      <xdr:col>5</xdr:col>
      <xdr:colOff>549275</xdr:colOff>
      <xdr:row>80</xdr:row>
      <xdr:rowOff>142239</xdr:rowOff>
    </xdr:to>
    <xdr:cxnSp macro="">
      <xdr:nvCxnSpPr>
        <xdr:cNvPr id="376" name="直線コネクタ 375"/>
        <xdr:cNvCxnSpPr/>
      </xdr:nvCxnSpPr>
      <xdr:spPr>
        <a:xfrm flipV="1">
          <a:off x="3098800" y="13835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165116</xdr:rowOff>
    </xdr:from>
    <xdr:ext cx="736600" cy="259045"/>
    <xdr:sp macro="" textlink="">
      <xdr:nvSpPr>
        <xdr:cNvPr id="378" name="テキスト ボックス 377"/>
        <xdr:cNvSpPr txBox="1"/>
      </xdr:nvSpPr>
      <xdr:spPr>
        <a:xfrm>
          <a:off x="3606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127000</xdr:rowOff>
    </xdr:from>
    <xdr:to>
      <xdr:col>4</xdr:col>
      <xdr:colOff>346075</xdr:colOff>
      <xdr:row>80</xdr:row>
      <xdr:rowOff>142239</xdr:rowOff>
    </xdr:to>
    <xdr:cxnSp macro="">
      <xdr:nvCxnSpPr>
        <xdr:cNvPr id="379" name="直線コネクタ 378"/>
        <xdr:cNvCxnSpPr/>
      </xdr:nvCxnSpPr>
      <xdr:spPr>
        <a:xfrm>
          <a:off x="2209800" y="13843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24147</xdr:rowOff>
    </xdr:from>
    <xdr:ext cx="762000" cy="259045"/>
    <xdr:sp macro="" textlink="">
      <xdr:nvSpPr>
        <xdr:cNvPr id="381" name="テキスト ボックス 380"/>
        <xdr:cNvSpPr txBox="1"/>
      </xdr:nvSpPr>
      <xdr:spPr>
        <a:xfrm>
          <a:off x="2717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88900</xdr:rowOff>
    </xdr:from>
    <xdr:to>
      <xdr:col>3</xdr:col>
      <xdr:colOff>142875</xdr:colOff>
      <xdr:row>80</xdr:row>
      <xdr:rowOff>127000</xdr:rowOff>
    </xdr:to>
    <xdr:cxnSp macro="">
      <xdr:nvCxnSpPr>
        <xdr:cNvPr id="382" name="直線コネクタ 381"/>
        <xdr:cNvCxnSpPr/>
      </xdr:nvCxnSpPr>
      <xdr:spPr>
        <a:xfrm>
          <a:off x="1320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47007</xdr:rowOff>
    </xdr:from>
    <xdr:ext cx="762000" cy="259045"/>
    <xdr:sp macro="" textlink="">
      <xdr:nvSpPr>
        <xdr:cNvPr id="384" name="テキスト ボックス 383"/>
        <xdr:cNvSpPr txBox="1"/>
      </xdr:nvSpPr>
      <xdr:spPr>
        <a:xfrm>
          <a:off x="182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69866</xdr:rowOff>
    </xdr:from>
    <xdr:ext cx="762000" cy="259045"/>
    <xdr:sp macro="" textlink="">
      <xdr:nvSpPr>
        <xdr:cNvPr id="386" name="テキスト ボックス 385"/>
        <xdr:cNvSpPr txBox="1"/>
      </xdr:nvSpPr>
      <xdr:spPr>
        <a:xfrm>
          <a:off x="939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22861</xdr:rowOff>
    </xdr:from>
    <xdr:to>
      <xdr:col>7</xdr:col>
      <xdr:colOff>66675</xdr:colOff>
      <xdr:row>80</xdr:row>
      <xdr:rowOff>124461</xdr:rowOff>
    </xdr:to>
    <xdr:sp macro="" textlink="">
      <xdr:nvSpPr>
        <xdr:cNvPr id="392" name="円/楕円 391"/>
        <xdr:cNvSpPr/>
      </xdr:nvSpPr>
      <xdr:spPr>
        <a:xfrm>
          <a:off x="4775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166388</xdr:rowOff>
    </xdr:from>
    <xdr:ext cx="762000" cy="259045"/>
    <xdr:sp macro="" textlink="">
      <xdr:nvSpPr>
        <xdr:cNvPr id="393" name="公債費該当値テキスト"/>
        <xdr:cNvSpPr txBox="1"/>
      </xdr:nvSpPr>
      <xdr:spPr>
        <a:xfrm>
          <a:off x="49149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68580</xdr:rowOff>
    </xdr:from>
    <xdr:to>
      <xdr:col>5</xdr:col>
      <xdr:colOff>600075</xdr:colOff>
      <xdr:row>80</xdr:row>
      <xdr:rowOff>170180</xdr:rowOff>
    </xdr:to>
    <xdr:sp macro="" textlink="">
      <xdr:nvSpPr>
        <xdr:cNvPr id="394" name="円/楕円 393"/>
        <xdr:cNvSpPr/>
      </xdr:nvSpPr>
      <xdr:spPr>
        <a:xfrm>
          <a:off x="3937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154957</xdr:rowOff>
    </xdr:from>
    <xdr:ext cx="736600" cy="259045"/>
    <xdr:sp macro="" textlink="">
      <xdr:nvSpPr>
        <xdr:cNvPr id="395" name="テキスト ボックス 394"/>
        <xdr:cNvSpPr txBox="1"/>
      </xdr:nvSpPr>
      <xdr:spPr>
        <a:xfrm>
          <a:off x="3606800" y="1387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91439</xdr:rowOff>
    </xdr:from>
    <xdr:to>
      <xdr:col>4</xdr:col>
      <xdr:colOff>396875</xdr:colOff>
      <xdr:row>81</xdr:row>
      <xdr:rowOff>21589</xdr:rowOff>
    </xdr:to>
    <xdr:sp macro="" textlink="">
      <xdr:nvSpPr>
        <xdr:cNvPr id="396" name="円/楕円 395"/>
        <xdr:cNvSpPr/>
      </xdr:nvSpPr>
      <xdr:spPr>
        <a:xfrm>
          <a:off x="3048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6366</xdr:rowOff>
    </xdr:from>
    <xdr:ext cx="762000" cy="259045"/>
    <xdr:sp macro="" textlink="">
      <xdr:nvSpPr>
        <xdr:cNvPr id="397" name="テキスト ボックス 396"/>
        <xdr:cNvSpPr txBox="1"/>
      </xdr:nvSpPr>
      <xdr:spPr>
        <a:xfrm>
          <a:off x="2717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76200</xdr:rowOff>
    </xdr:from>
    <xdr:to>
      <xdr:col>3</xdr:col>
      <xdr:colOff>193675</xdr:colOff>
      <xdr:row>81</xdr:row>
      <xdr:rowOff>6350</xdr:rowOff>
    </xdr:to>
    <xdr:sp macro="" textlink="">
      <xdr:nvSpPr>
        <xdr:cNvPr id="398" name="円/楕円 397"/>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162577</xdr:rowOff>
    </xdr:from>
    <xdr:ext cx="762000" cy="259045"/>
    <xdr:sp macro="" textlink="">
      <xdr:nvSpPr>
        <xdr:cNvPr id="399" name="テキスト ボックス 398"/>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38100</xdr:rowOff>
    </xdr:from>
    <xdr:to>
      <xdr:col>1</xdr:col>
      <xdr:colOff>676275</xdr:colOff>
      <xdr:row>80</xdr:row>
      <xdr:rowOff>139700</xdr:rowOff>
    </xdr:to>
    <xdr:sp macro="" textlink="">
      <xdr:nvSpPr>
        <xdr:cNvPr id="400" name="円/楕円 399"/>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124477</xdr:rowOff>
    </xdr:from>
    <xdr:ext cx="762000" cy="259045"/>
    <xdr:sp macro="" textlink="">
      <xdr:nvSpPr>
        <xdr:cNvPr id="401" name="テキスト ボックス 400"/>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j-ea"/>
              <a:ea typeface="+mj-ea"/>
              <a:cs typeface="+mn-cs"/>
            </a:rPr>
            <a:t>　扶助費や繰出金が増加しているが、地方消費税の税率引き上げに伴う地方消費税交付金が主な増収要因となったことにより、経常一般財源等が増加したため、経常収支比率は</a:t>
          </a:r>
          <a:r>
            <a:rPr kumimoji="1" lang="en-US" altLang="ja-JP" sz="1100">
              <a:solidFill>
                <a:schemeClr val="dk1"/>
              </a:solidFill>
              <a:effectLst/>
              <a:latin typeface="+mj-ea"/>
              <a:ea typeface="+mj-ea"/>
              <a:cs typeface="+mn-cs"/>
            </a:rPr>
            <a:t>0.4</a:t>
          </a:r>
          <a:r>
            <a:rPr kumimoji="1" lang="ja-JP" altLang="ja-JP" sz="1100">
              <a:solidFill>
                <a:schemeClr val="dk1"/>
              </a:solidFill>
              <a:effectLst/>
              <a:latin typeface="+mj-ea"/>
              <a:ea typeface="+mj-ea"/>
              <a:cs typeface="+mn-cs"/>
            </a:rPr>
            <a:t>ポイント減少し、</a:t>
          </a:r>
          <a:r>
            <a:rPr kumimoji="1" lang="en-US" altLang="ja-JP" sz="1100">
              <a:solidFill>
                <a:schemeClr val="dk1"/>
              </a:solidFill>
              <a:effectLst/>
              <a:latin typeface="+mj-ea"/>
              <a:ea typeface="+mj-ea"/>
              <a:cs typeface="+mn-cs"/>
            </a:rPr>
            <a:t>73.4%</a:t>
          </a:r>
          <a:r>
            <a:rPr kumimoji="1" lang="ja-JP" altLang="ja-JP" sz="1100">
              <a:solidFill>
                <a:schemeClr val="dk1"/>
              </a:solidFill>
              <a:effectLst/>
              <a:latin typeface="+mj-ea"/>
              <a:ea typeface="+mj-ea"/>
              <a:cs typeface="+mn-cs"/>
            </a:rPr>
            <a:t>となった。</a:t>
          </a:r>
          <a:endParaRPr lang="ja-JP" altLang="ja-JP" sz="1400">
            <a:effectLst/>
            <a:latin typeface="+mj-ea"/>
            <a:ea typeface="+mj-ea"/>
          </a:endParaRPr>
        </a:p>
        <a:p>
          <a:pPr eaLnBrk="1" fontAlgn="auto" latinLnBrk="0" hangingPunct="1"/>
          <a:r>
            <a:rPr kumimoji="1" lang="ja-JP" altLang="ja-JP" sz="1100">
              <a:solidFill>
                <a:schemeClr val="dk1"/>
              </a:solidFill>
              <a:effectLst/>
              <a:latin typeface="+mj-ea"/>
              <a:ea typeface="+mj-ea"/>
              <a:cs typeface="+mn-cs"/>
            </a:rPr>
            <a:t>　類似団体と比較すると平均を</a:t>
          </a:r>
          <a:r>
            <a:rPr kumimoji="1" lang="en-US" altLang="ja-JP" sz="1100">
              <a:solidFill>
                <a:schemeClr val="dk1"/>
              </a:solidFill>
              <a:effectLst/>
              <a:latin typeface="+mj-ea"/>
              <a:ea typeface="+mj-ea"/>
              <a:cs typeface="+mn-cs"/>
            </a:rPr>
            <a:t>0.6</a:t>
          </a:r>
          <a:r>
            <a:rPr kumimoji="1" lang="ja-JP" altLang="ja-JP" sz="1100">
              <a:solidFill>
                <a:schemeClr val="dk1"/>
              </a:solidFill>
              <a:effectLst/>
              <a:latin typeface="+mj-ea"/>
              <a:ea typeface="+mj-ea"/>
              <a:cs typeface="+mn-cs"/>
            </a:rPr>
            <a:t>ポイント上回っており、今後も増加傾向にある扶助費や繰出金の適正化と行財政運営の効率化を図り、経費削減に努める。</a:t>
          </a:r>
          <a:endParaRPr lang="ja-JP" altLang="ja-JP" sz="1400">
            <a:effectLst/>
            <a:latin typeface="+mj-ea"/>
            <a:ea typeface="+mj-ea"/>
          </a:endParaRPr>
        </a:p>
        <a:p>
          <a:endParaRPr kumimoji="1" lang="ja-JP" altLang="en-US" sz="1300">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27939</xdr:rowOff>
    </xdr:from>
    <xdr:to>
      <xdr:col>24</xdr:col>
      <xdr:colOff>31750</xdr:colOff>
      <xdr:row>78</xdr:row>
      <xdr:rowOff>43180</xdr:rowOff>
    </xdr:to>
    <xdr:cxnSp macro="">
      <xdr:nvCxnSpPr>
        <xdr:cNvPr id="434" name="直線コネクタ 433"/>
        <xdr:cNvCxnSpPr/>
      </xdr:nvCxnSpPr>
      <xdr:spPr>
        <a:xfrm flipV="1">
          <a:off x="15671800" y="134010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146050</xdr:rowOff>
    </xdr:from>
    <xdr:to>
      <xdr:col>22</xdr:col>
      <xdr:colOff>565150</xdr:colOff>
      <xdr:row>78</xdr:row>
      <xdr:rowOff>43180</xdr:rowOff>
    </xdr:to>
    <xdr:cxnSp macro="">
      <xdr:nvCxnSpPr>
        <xdr:cNvPr id="437" name="直線コネクタ 436"/>
        <xdr:cNvCxnSpPr/>
      </xdr:nvCxnSpPr>
      <xdr:spPr>
        <a:xfrm>
          <a:off x="14782800" y="1334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146050</xdr:rowOff>
    </xdr:from>
    <xdr:to>
      <xdr:col>21</xdr:col>
      <xdr:colOff>361950</xdr:colOff>
      <xdr:row>78</xdr:row>
      <xdr:rowOff>5080</xdr:rowOff>
    </xdr:to>
    <xdr:cxnSp macro="">
      <xdr:nvCxnSpPr>
        <xdr:cNvPr id="440" name="直線コネクタ 439"/>
        <xdr:cNvCxnSpPr/>
      </xdr:nvCxnSpPr>
      <xdr:spPr>
        <a:xfrm flipV="1">
          <a:off x="13893800" y="1334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42" name="テキスト ボックス 441"/>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78</xdr:row>
      <xdr:rowOff>5080</xdr:rowOff>
    </xdr:to>
    <xdr:cxnSp macro="">
      <xdr:nvCxnSpPr>
        <xdr:cNvPr id="443" name="直線コネクタ 442"/>
        <xdr:cNvCxnSpPr/>
      </xdr:nvCxnSpPr>
      <xdr:spPr>
        <a:xfrm>
          <a:off x="13004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5" name="テキスト ボックス 444"/>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7" name="テキスト ボックス 446"/>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53" name="円/楕円 452"/>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54"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163830</xdr:rowOff>
    </xdr:from>
    <xdr:to>
      <xdr:col>22</xdr:col>
      <xdr:colOff>615950</xdr:colOff>
      <xdr:row>78</xdr:row>
      <xdr:rowOff>93980</xdr:rowOff>
    </xdr:to>
    <xdr:sp macro="" textlink="">
      <xdr:nvSpPr>
        <xdr:cNvPr id="455" name="円/楕円 454"/>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78757</xdr:rowOff>
    </xdr:from>
    <xdr:ext cx="736600" cy="259045"/>
    <xdr:sp macro="" textlink="">
      <xdr:nvSpPr>
        <xdr:cNvPr id="456" name="テキスト ボックス 455"/>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57" name="円/楕円 456"/>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10177</xdr:rowOff>
    </xdr:from>
    <xdr:ext cx="762000" cy="259045"/>
    <xdr:sp macro="" textlink="">
      <xdr:nvSpPr>
        <xdr:cNvPr id="458" name="テキスト ボックス 457"/>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125730</xdr:rowOff>
    </xdr:from>
    <xdr:to>
      <xdr:col>20</xdr:col>
      <xdr:colOff>209550</xdr:colOff>
      <xdr:row>78</xdr:row>
      <xdr:rowOff>55880</xdr:rowOff>
    </xdr:to>
    <xdr:sp macro="" textlink="">
      <xdr:nvSpPr>
        <xdr:cNvPr id="459" name="円/楕円 458"/>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40657</xdr:rowOff>
    </xdr:from>
    <xdr:ext cx="762000" cy="259045"/>
    <xdr:sp macro="" textlink="">
      <xdr:nvSpPr>
        <xdr:cNvPr id="460" name="テキスト ボックス 459"/>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61" name="円/楕円 460"/>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62" name="テキスト ボックス 461"/>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山口県下関市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25121</xdr:rowOff>
    </xdr:from>
    <xdr:to>
      <xdr:col>4</xdr:col>
      <xdr:colOff>1117600</xdr:colOff>
      <xdr:row>12</xdr:row>
      <xdr:rowOff>138369</xdr:rowOff>
    </xdr:to>
    <xdr:cxnSp macro="">
      <xdr:nvCxnSpPr>
        <xdr:cNvPr id="48" name="直線コネクタ 47"/>
        <xdr:cNvCxnSpPr/>
      </xdr:nvCxnSpPr>
      <xdr:spPr bwMode="auto">
        <a:xfrm flipV="1">
          <a:off x="5003800" y="2130146"/>
          <a:ext cx="647700" cy="113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138369</xdr:rowOff>
    </xdr:from>
    <xdr:to>
      <xdr:col>4</xdr:col>
      <xdr:colOff>469900</xdr:colOff>
      <xdr:row>13</xdr:row>
      <xdr:rowOff>102342</xdr:rowOff>
    </xdr:to>
    <xdr:cxnSp macro="">
      <xdr:nvCxnSpPr>
        <xdr:cNvPr id="51" name="直線コネクタ 50"/>
        <xdr:cNvCxnSpPr/>
      </xdr:nvCxnSpPr>
      <xdr:spPr bwMode="auto">
        <a:xfrm flipV="1">
          <a:off x="4305300" y="2243394"/>
          <a:ext cx="698500" cy="13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14559</xdr:rowOff>
    </xdr:from>
    <xdr:to>
      <xdr:col>3</xdr:col>
      <xdr:colOff>904875</xdr:colOff>
      <xdr:row>13</xdr:row>
      <xdr:rowOff>102342</xdr:rowOff>
    </xdr:to>
    <xdr:cxnSp macro="">
      <xdr:nvCxnSpPr>
        <xdr:cNvPr id="54" name="直線コネクタ 53"/>
        <xdr:cNvCxnSpPr/>
      </xdr:nvCxnSpPr>
      <xdr:spPr bwMode="auto">
        <a:xfrm>
          <a:off x="3606800" y="2291034"/>
          <a:ext cx="698500" cy="87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157258</xdr:rowOff>
    </xdr:from>
    <xdr:ext cx="762000" cy="259045"/>
    <xdr:sp macro="" textlink="">
      <xdr:nvSpPr>
        <xdr:cNvPr id="56" name="テキスト ボックス 55"/>
        <xdr:cNvSpPr txBox="1"/>
      </xdr:nvSpPr>
      <xdr:spPr>
        <a:xfrm>
          <a:off x="3924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36551</xdr:rowOff>
    </xdr:from>
    <xdr:to>
      <xdr:col>3</xdr:col>
      <xdr:colOff>206375</xdr:colOff>
      <xdr:row>13</xdr:row>
      <xdr:rowOff>14559</xdr:rowOff>
    </xdr:to>
    <xdr:cxnSp macro="">
      <xdr:nvCxnSpPr>
        <xdr:cNvPr id="57" name="直線コネクタ 56"/>
        <xdr:cNvCxnSpPr/>
      </xdr:nvCxnSpPr>
      <xdr:spPr bwMode="auto">
        <a:xfrm>
          <a:off x="2908300" y="2141576"/>
          <a:ext cx="698500" cy="149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71076</xdr:rowOff>
    </xdr:from>
    <xdr:ext cx="762000" cy="259045"/>
    <xdr:sp macro="" textlink="">
      <xdr:nvSpPr>
        <xdr:cNvPr id="59" name="テキスト ボックス 58"/>
        <xdr:cNvSpPr txBox="1"/>
      </xdr:nvSpPr>
      <xdr:spPr>
        <a:xfrm>
          <a:off x="32258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148800</xdr:rowOff>
    </xdr:from>
    <xdr:ext cx="762000" cy="259045"/>
    <xdr:sp macro="" textlink="">
      <xdr:nvSpPr>
        <xdr:cNvPr id="61" name="テキスト ボックス 60"/>
        <xdr:cNvSpPr txBox="1"/>
      </xdr:nvSpPr>
      <xdr:spPr>
        <a:xfrm>
          <a:off x="2527300" y="293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11</xdr:row>
      <xdr:rowOff>145771</xdr:rowOff>
    </xdr:from>
    <xdr:to>
      <xdr:col>5</xdr:col>
      <xdr:colOff>34925</xdr:colOff>
      <xdr:row>12</xdr:row>
      <xdr:rowOff>75921</xdr:rowOff>
    </xdr:to>
    <xdr:sp macro="" textlink="">
      <xdr:nvSpPr>
        <xdr:cNvPr id="67" name="円/楕円 66"/>
        <xdr:cNvSpPr/>
      </xdr:nvSpPr>
      <xdr:spPr bwMode="auto">
        <a:xfrm>
          <a:off x="5600700" y="207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92448</xdr:rowOff>
    </xdr:from>
    <xdr:ext cx="762000" cy="259045"/>
    <xdr:sp macro="" textlink="">
      <xdr:nvSpPr>
        <xdr:cNvPr id="68" name="人口1人当たり決算額の推移該当値テキスト130"/>
        <xdr:cNvSpPr txBox="1"/>
      </xdr:nvSpPr>
      <xdr:spPr>
        <a:xfrm>
          <a:off x="5740400" y="202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79,520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87569</xdr:rowOff>
    </xdr:from>
    <xdr:to>
      <xdr:col>4</xdr:col>
      <xdr:colOff>520700</xdr:colOff>
      <xdr:row>13</xdr:row>
      <xdr:rowOff>17719</xdr:rowOff>
    </xdr:to>
    <xdr:sp macro="" textlink="">
      <xdr:nvSpPr>
        <xdr:cNvPr id="69" name="円/楕円 68"/>
        <xdr:cNvSpPr/>
      </xdr:nvSpPr>
      <xdr:spPr bwMode="auto">
        <a:xfrm>
          <a:off x="4953000" y="219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27896</xdr:rowOff>
    </xdr:from>
    <xdr:ext cx="736600" cy="259045"/>
    <xdr:sp macro="" textlink="">
      <xdr:nvSpPr>
        <xdr:cNvPr id="70" name="テキスト ボックス 69"/>
        <xdr:cNvSpPr txBox="1"/>
      </xdr:nvSpPr>
      <xdr:spPr>
        <a:xfrm>
          <a:off x="4622800" y="1961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77,043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51542</xdr:rowOff>
    </xdr:from>
    <xdr:to>
      <xdr:col>3</xdr:col>
      <xdr:colOff>955675</xdr:colOff>
      <xdr:row>13</xdr:row>
      <xdr:rowOff>153142</xdr:rowOff>
    </xdr:to>
    <xdr:sp macro="" textlink="">
      <xdr:nvSpPr>
        <xdr:cNvPr id="71" name="円/楕円 70"/>
        <xdr:cNvSpPr/>
      </xdr:nvSpPr>
      <xdr:spPr bwMode="auto">
        <a:xfrm>
          <a:off x="4254500" y="232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163319</xdr:rowOff>
    </xdr:from>
    <xdr:ext cx="762000" cy="259045"/>
    <xdr:sp macro="" textlink="">
      <xdr:nvSpPr>
        <xdr:cNvPr id="72" name="テキスト ボックス 71"/>
        <xdr:cNvSpPr txBox="1"/>
      </xdr:nvSpPr>
      <xdr:spPr>
        <a:xfrm>
          <a:off x="3924300" y="209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74,081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135209</xdr:rowOff>
    </xdr:from>
    <xdr:to>
      <xdr:col>3</xdr:col>
      <xdr:colOff>257175</xdr:colOff>
      <xdr:row>13</xdr:row>
      <xdr:rowOff>65359</xdr:rowOff>
    </xdr:to>
    <xdr:sp macro="" textlink="">
      <xdr:nvSpPr>
        <xdr:cNvPr id="73" name="円/楕円 72"/>
        <xdr:cNvSpPr/>
      </xdr:nvSpPr>
      <xdr:spPr bwMode="auto">
        <a:xfrm>
          <a:off x="3556000" y="224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75536</xdr:rowOff>
    </xdr:from>
    <xdr:ext cx="762000" cy="259045"/>
    <xdr:sp macro="" textlink="">
      <xdr:nvSpPr>
        <xdr:cNvPr id="74" name="テキスト ボックス 73"/>
        <xdr:cNvSpPr txBox="1"/>
      </xdr:nvSpPr>
      <xdr:spPr>
        <a:xfrm>
          <a:off x="3225800" y="200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76,001</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157201</xdr:rowOff>
    </xdr:from>
    <xdr:to>
      <xdr:col>2</xdr:col>
      <xdr:colOff>692150</xdr:colOff>
      <xdr:row>12</xdr:row>
      <xdr:rowOff>87351</xdr:rowOff>
    </xdr:to>
    <xdr:sp macro="" textlink="">
      <xdr:nvSpPr>
        <xdr:cNvPr id="75" name="円/楕円 74"/>
        <xdr:cNvSpPr/>
      </xdr:nvSpPr>
      <xdr:spPr bwMode="auto">
        <a:xfrm>
          <a:off x="2857500" y="2090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97528</xdr:rowOff>
    </xdr:from>
    <xdr:ext cx="762000" cy="259045"/>
    <xdr:sp macro="" textlink="">
      <xdr:nvSpPr>
        <xdr:cNvPr id="76" name="テキスト ボックス 75"/>
        <xdr:cNvSpPr txBox="1"/>
      </xdr:nvSpPr>
      <xdr:spPr>
        <a:xfrm>
          <a:off x="2527300" y="185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300599</xdr:rowOff>
    </xdr:from>
    <xdr:to>
      <xdr:col>4</xdr:col>
      <xdr:colOff>1117600</xdr:colOff>
      <xdr:row>34</xdr:row>
      <xdr:rowOff>302473</xdr:rowOff>
    </xdr:to>
    <xdr:cxnSp macro="">
      <xdr:nvCxnSpPr>
        <xdr:cNvPr id="108" name="直線コネクタ 107"/>
        <xdr:cNvCxnSpPr/>
      </xdr:nvCxnSpPr>
      <xdr:spPr bwMode="auto">
        <a:xfrm>
          <a:off x="5003800" y="6568049"/>
          <a:ext cx="6477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09"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199237</xdr:rowOff>
    </xdr:from>
    <xdr:to>
      <xdr:col>4</xdr:col>
      <xdr:colOff>469900</xdr:colOff>
      <xdr:row>34</xdr:row>
      <xdr:rowOff>300599</xdr:rowOff>
    </xdr:to>
    <xdr:cxnSp macro="">
      <xdr:nvCxnSpPr>
        <xdr:cNvPr id="111" name="直線コネクタ 110"/>
        <xdr:cNvCxnSpPr/>
      </xdr:nvCxnSpPr>
      <xdr:spPr bwMode="auto">
        <a:xfrm>
          <a:off x="4305300" y="6466687"/>
          <a:ext cx="698500" cy="10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165176</xdr:rowOff>
    </xdr:from>
    <xdr:to>
      <xdr:col>3</xdr:col>
      <xdr:colOff>904875</xdr:colOff>
      <xdr:row>34</xdr:row>
      <xdr:rowOff>199237</xdr:rowOff>
    </xdr:to>
    <xdr:cxnSp macro="">
      <xdr:nvCxnSpPr>
        <xdr:cNvPr id="114" name="直線コネクタ 113"/>
        <xdr:cNvCxnSpPr/>
      </xdr:nvCxnSpPr>
      <xdr:spPr bwMode="auto">
        <a:xfrm>
          <a:off x="3606800" y="6432626"/>
          <a:ext cx="698500" cy="3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87132</xdr:rowOff>
    </xdr:from>
    <xdr:to>
      <xdr:col>3</xdr:col>
      <xdr:colOff>206375</xdr:colOff>
      <xdr:row>34</xdr:row>
      <xdr:rowOff>165176</xdr:rowOff>
    </xdr:to>
    <xdr:cxnSp macro="">
      <xdr:nvCxnSpPr>
        <xdr:cNvPr id="117" name="直線コネクタ 116"/>
        <xdr:cNvCxnSpPr/>
      </xdr:nvCxnSpPr>
      <xdr:spPr bwMode="auto">
        <a:xfrm>
          <a:off x="2908300" y="6354582"/>
          <a:ext cx="698500" cy="7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245925</xdr:rowOff>
    </xdr:from>
    <xdr:ext cx="762000" cy="259045"/>
    <xdr:sp macro="" textlink="">
      <xdr:nvSpPr>
        <xdr:cNvPr id="119" name="テキスト ボックス 118"/>
        <xdr:cNvSpPr txBox="1"/>
      </xdr:nvSpPr>
      <xdr:spPr>
        <a:xfrm>
          <a:off x="32258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251673</xdr:rowOff>
    </xdr:from>
    <xdr:to>
      <xdr:col>5</xdr:col>
      <xdr:colOff>34925</xdr:colOff>
      <xdr:row>35</xdr:row>
      <xdr:rowOff>10373</xdr:rowOff>
    </xdr:to>
    <xdr:sp macro="" textlink="">
      <xdr:nvSpPr>
        <xdr:cNvPr id="127" name="円/楕円 126"/>
        <xdr:cNvSpPr/>
      </xdr:nvSpPr>
      <xdr:spPr bwMode="auto">
        <a:xfrm>
          <a:off x="5600700" y="65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96750</xdr:rowOff>
    </xdr:from>
    <xdr:ext cx="762000" cy="259045"/>
    <xdr:sp macro="" textlink="">
      <xdr:nvSpPr>
        <xdr:cNvPr id="128" name="人口1人当たり決算額の推移該当値テキスト445"/>
        <xdr:cNvSpPr txBox="1"/>
      </xdr:nvSpPr>
      <xdr:spPr>
        <a:xfrm>
          <a:off x="5740400" y="636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19,912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249799</xdr:rowOff>
    </xdr:from>
    <xdr:to>
      <xdr:col>4</xdr:col>
      <xdr:colOff>520700</xdr:colOff>
      <xdr:row>35</xdr:row>
      <xdr:rowOff>8499</xdr:rowOff>
    </xdr:to>
    <xdr:sp macro="" textlink="">
      <xdr:nvSpPr>
        <xdr:cNvPr id="129" name="円/楕円 128"/>
        <xdr:cNvSpPr/>
      </xdr:nvSpPr>
      <xdr:spPr bwMode="auto">
        <a:xfrm>
          <a:off x="4953000" y="651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18676</xdr:rowOff>
    </xdr:from>
    <xdr:ext cx="736600" cy="259045"/>
    <xdr:sp macro="" textlink="">
      <xdr:nvSpPr>
        <xdr:cNvPr id="130" name="テキスト ボックス 129"/>
        <xdr:cNvSpPr txBox="1"/>
      </xdr:nvSpPr>
      <xdr:spPr>
        <a:xfrm>
          <a:off x="4622800" y="6286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148437</xdr:rowOff>
    </xdr:from>
    <xdr:to>
      <xdr:col>3</xdr:col>
      <xdr:colOff>955675</xdr:colOff>
      <xdr:row>34</xdr:row>
      <xdr:rowOff>250037</xdr:rowOff>
    </xdr:to>
    <xdr:sp macro="" textlink="">
      <xdr:nvSpPr>
        <xdr:cNvPr id="131" name="円/楕円 130"/>
        <xdr:cNvSpPr/>
      </xdr:nvSpPr>
      <xdr:spPr bwMode="auto">
        <a:xfrm>
          <a:off x="4254500" y="641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260214</xdr:rowOff>
    </xdr:from>
    <xdr:ext cx="762000" cy="259045"/>
    <xdr:sp macro="" textlink="">
      <xdr:nvSpPr>
        <xdr:cNvPr id="132" name="テキスト ボックス 131"/>
        <xdr:cNvSpPr txBox="1"/>
      </xdr:nvSpPr>
      <xdr:spPr>
        <a:xfrm>
          <a:off x="3924300" y="618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114376</xdr:rowOff>
    </xdr:from>
    <xdr:to>
      <xdr:col>3</xdr:col>
      <xdr:colOff>257175</xdr:colOff>
      <xdr:row>34</xdr:row>
      <xdr:rowOff>215976</xdr:rowOff>
    </xdr:to>
    <xdr:sp macro="" textlink="">
      <xdr:nvSpPr>
        <xdr:cNvPr id="133" name="円/楕円 132"/>
        <xdr:cNvSpPr/>
      </xdr:nvSpPr>
      <xdr:spPr bwMode="auto">
        <a:xfrm>
          <a:off x="3556000" y="638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226153</xdr:rowOff>
    </xdr:from>
    <xdr:ext cx="762000" cy="259045"/>
    <xdr:sp macro="" textlink="">
      <xdr:nvSpPr>
        <xdr:cNvPr id="134" name="テキスト ボックス 133"/>
        <xdr:cNvSpPr txBox="1"/>
      </xdr:nvSpPr>
      <xdr:spPr>
        <a:xfrm>
          <a:off x="3225800" y="61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36332</xdr:rowOff>
    </xdr:from>
    <xdr:to>
      <xdr:col>2</xdr:col>
      <xdr:colOff>692150</xdr:colOff>
      <xdr:row>34</xdr:row>
      <xdr:rowOff>137932</xdr:rowOff>
    </xdr:to>
    <xdr:sp macro="" textlink="">
      <xdr:nvSpPr>
        <xdr:cNvPr id="135" name="円/楕円 134"/>
        <xdr:cNvSpPr/>
      </xdr:nvSpPr>
      <xdr:spPr bwMode="auto">
        <a:xfrm>
          <a:off x="2857500" y="630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148109</xdr:rowOff>
    </xdr:from>
    <xdr:ext cx="762000" cy="259045"/>
    <xdr:sp macro="" textlink="">
      <xdr:nvSpPr>
        <xdr:cNvPr id="136" name="テキスト ボックス 135"/>
        <xdr:cNvSpPr txBox="1"/>
      </xdr:nvSpPr>
      <xdr:spPr>
        <a:xfrm>
          <a:off x="2527300" y="607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272,360
268,309
715.89
129,104,625
126,056,801
2,830,751
67,905,571
157,981,220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105105</xdr:rowOff>
    </xdr:from>
    <xdr:to>
      <xdr:col>6</xdr:col>
      <xdr:colOff>511175</xdr:colOff>
      <xdr:row>31</xdr:row>
      <xdr:rowOff>9741</xdr:rowOff>
    </xdr:to>
    <xdr:cxnSp macro="">
      <xdr:nvCxnSpPr>
        <xdr:cNvPr id="61" name="直線コネクタ 60"/>
        <xdr:cNvCxnSpPr/>
      </xdr:nvCxnSpPr>
      <xdr:spPr>
        <a:xfrm flipV="1">
          <a:off x="3797300" y="5248605"/>
          <a:ext cx="8382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9741</xdr:rowOff>
    </xdr:from>
    <xdr:to>
      <xdr:col>5</xdr:col>
      <xdr:colOff>358775</xdr:colOff>
      <xdr:row>31</xdr:row>
      <xdr:rowOff>88112</xdr:rowOff>
    </xdr:to>
    <xdr:cxnSp macro="">
      <xdr:nvCxnSpPr>
        <xdr:cNvPr id="64" name="直線コネクタ 63"/>
        <xdr:cNvCxnSpPr/>
      </xdr:nvCxnSpPr>
      <xdr:spPr>
        <a:xfrm flipV="1">
          <a:off x="2908300" y="5324691"/>
          <a:ext cx="8890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37249</xdr:rowOff>
    </xdr:from>
    <xdr:to>
      <xdr:col>4</xdr:col>
      <xdr:colOff>155575</xdr:colOff>
      <xdr:row>31</xdr:row>
      <xdr:rowOff>88112</xdr:rowOff>
    </xdr:to>
    <xdr:cxnSp macro="">
      <xdr:nvCxnSpPr>
        <xdr:cNvPr id="67" name="直線コネクタ 66"/>
        <xdr:cNvCxnSpPr/>
      </xdr:nvCxnSpPr>
      <xdr:spPr>
        <a:xfrm>
          <a:off x="2019300" y="5352199"/>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121619</xdr:rowOff>
    </xdr:from>
    <xdr:ext cx="534377" cy="259045"/>
    <xdr:sp macro="" textlink="">
      <xdr:nvSpPr>
        <xdr:cNvPr id="69" name="テキスト ボックス 68"/>
        <xdr:cNvSpPr txBox="1"/>
      </xdr:nvSpPr>
      <xdr:spPr>
        <a:xfrm>
          <a:off x="2641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105715</xdr:rowOff>
    </xdr:from>
    <xdr:to>
      <xdr:col>2</xdr:col>
      <xdr:colOff>638175</xdr:colOff>
      <xdr:row>31</xdr:row>
      <xdr:rowOff>37249</xdr:rowOff>
    </xdr:to>
    <xdr:cxnSp macro="">
      <xdr:nvCxnSpPr>
        <xdr:cNvPr id="70" name="直線コネクタ 69"/>
        <xdr:cNvCxnSpPr/>
      </xdr:nvCxnSpPr>
      <xdr:spPr>
        <a:xfrm>
          <a:off x="1130300" y="5249215"/>
          <a:ext cx="889000" cy="10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21378</xdr:rowOff>
    </xdr:from>
    <xdr:ext cx="534377" cy="259045"/>
    <xdr:sp macro="" textlink="">
      <xdr:nvSpPr>
        <xdr:cNvPr id="72" name="テキスト ボックス 71"/>
        <xdr:cNvSpPr txBox="1"/>
      </xdr:nvSpPr>
      <xdr:spPr>
        <a:xfrm>
          <a:off x="1752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102912</xdr:rowOff>
    </xdr:from>
    <xdr:ext cx="534377" cy="259045"/>
    <xdr:sp macro="" textlink="">
      <xdr:nvSpPr>
        <xdr:cNvPr id="74" name="テキスト ボックス 73"/>
        <xdr:cNvSpPr txBox="1"/>
      </xdr:nvSpPr>
      <xdr:spPr>
        <a:xfrm>
          <a:off x="863111" y="59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54305</xdr:rowOff>
    </xdr:from>
    <xdr:to>
      <xdr:col>6</xdr:col>
      <xdr:colOff>561975</xdr:colOff>
      <xdr:row>30</xdr:row>
      <xdr:rowOff>155905</xdr:rowOff>
    </xdr:to>
    <xdr:sp macro="" textlink="">
      <xdr:nvSpPr>
        <xdr:cNvPr id="80" name="円/楕円 79"/>
        <xdr:cNvSpPr/>
      </xdr:nvSpPr>
      <xdr:spPr>
        <a:xfrm>
          <a:off x="4584700" y="51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7332</xdr:rowOff>
    </xdr:from>
    <xdr:ext cx="534377" cy="259045"/>
    <xdr:sp macro="" textlink="">
      <xdr:nvSpPr>
        <xdr:cNvPr id="81" name="人件費該当値テキスト"/>
        <xdr:cNvSpPr txBox="1"/>
      </xdr:nvSpPr>
      <xdr:spPr>
        <a:xfrm>
          <a:off x="4686300" y="515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78,908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130391</xdr:rowOff>
    </xdr:from>
    <xdr:to>
      <xdr:col>5</xdr:col>
      <xdr:colOff>409575</xdr:colOff>
      <xdr:row>31</xdr:row>
      <xdr:rowOff>60541</xdr:rowOff>
    </xdr:to>
    <xdr:sp macro="" textlink="">
      <xdr:nvSpPr>
        <xdr:cNvPr id="82" name="円/楕円 81"/>
        <xdr:cNvSpPr/>
      </xdr:nvSpPr>
      <xdr:spPr>
        <a:xfrm>
          <a:off x="3746500" y="52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77068</xdr:rowOff>
    </xdr:from>
    <xdr:ext cx="534377" cy="259045"/>
    <xdr:sp macro="" textlink="">
      <xdr:nvSpPr>
        <xdr:cNvPr id="83" name="テキスト ボックス 82"/>
        <xdr:cNvSpPr txBox="1"/>
      </xdr:nvSpPr>
      <xdr:spPr>
        <a:xfrm>
          <a:off x="3530111" y="50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76,911</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37312</xdr:rowOff>
    </xdr:from>
    <xdr:to>
      <xdr:col>4</xdr:col>
      <xdr:colOff>206375</xdr:colOff>
      <xdr:row>31</xdr:row>
      <xdr:rowOff>138912</xdr:rowOff>
    </xdr:to>
    <xdr:sp macro="" textlink="">
      <xdr:nvSpPr>
        <xdr:cNvPr id="84" name="円/楕円 83"/>
        <xdr:cNvSpPr/>
      </xdr:nvSpPr>
      <xdr:spPr>
        <a:xfrm>
          <a:off x="2857500" y="53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155439</xdr:rowOff>
    </xdr:from>
    <xdr:ext cx="534377" cy="259045"/>
    <xdr:sp macro="" textlink="">
      <xdr:nvSpPr>
        <xdr:cNvPr id="85" name="テキスト ボックス 84"/>
        <xdr:cNvSpPr txBox="1"/>
      </xdr:nvSpPr>
      <xdr:spPr>
        <a:xfrm>
          <a:off x="2641111" y="51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74,854</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157899</xdr:rowOff>
    </xdr:from>
    <xdr:to>
      <xdr:col>3</xdr:col>
      <xdr:colOff>3175</xdr:colOff>
      <xdr:row>31</xdr:row>
      <xdr:rowOff>88049</xdr:rowOff>
    </xdr:to>
    <xdr:sp macro="" textlink="">
      <xdr:nvSpPr>
        <xdr:cNvPr id="86" name="円/楕円 85"/>
        <xdr:cNvSpPr/>
      </xdr:nvSpPr>
      <xdr:spPr>
        <a:xfrm>
          <a:off x="1968500" y="53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104576</xdr:rowOff>
    </xdr:from>
    <xdr:ext cx="534377" cy="259045"/>
    <xdr:sp macro="" textlink="">
      <xdr:nvSpPr>
        <xdr:cNvPr id="87" name="テキスト ボックス 86"/>
        <xdr:cNvSpPr txBox="1"/>
      </xdr:nvSpPr>
      <xdr:spPr>
        <a:xfrm>
          <a:off x="1752111" y="50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54915</xdr:rowOff>
    </xdr:from>
    <xdr:to>
      <xdr:col>1</xdr:col>
      <xdr:colOff>485775</xdr:colOff>
      <xdr:row>30</xdr:row>
      <xdr:rowOff>156515</xdr:rowOff>
    </xdr:to>
    <xdr:sp macro="" textlink="">
      <xdr:nvSpPr>
        <xdr:cNvPr id="88" name="円/楕円 87"/>
        <xdr:cNvSpPr/>
      </xdr:nvSpPr>
      <xdr:spPr>
        <a:xfrm>
          <a:off x="1079500" y="51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1592</xdr:rowOff>
    </xdr:from>
    <xdr:ext cx="534377" cy="259045"/>
    <xdr:sp macro="" textlink="">
      <xdr:nvSpPr>
        <xdr:cNvPr id="89" name="テキスト ボックス 88"/>
        <xdr:cNvSpPr txBox="1"/>
      </xdr:nvSpPr>
      <xdr:spPr>
        <a:xfrm>
          <a:off x="863111" y="49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134303</xdr:rowOff>
    </xdr:from>
    <xdr:to>
      <xdr:col>6</xdr:col>
      <xdr:colOff>511175</xdr:colOff>
      <xdr:row>57</xdr:row>
      <xdr:rowOff>137134</xdr:rowOff>
    </xdr:to>
    <xdr:cxnSp macro="">
      <xdr:nvCxnSpPr>
        <xdr:cNvPr id="119" name="直線コネクタ 118"/>
        <xdr:cNvCxnSpPr/>
      </xdr:nvCxnSpPr>
      <xdr:spPr>
        <a:xfrm flipV="1">
          <a:off x="3797300" y="9906953"/>
          <a:ext cx="8382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137134</xdr:rowOff>
    </xdr:from>
    <xdr:to>
      <xdr:col>5</xdr:col>
      <xdr:colOff>358775</xdr:colOff>
      <xdr:row>58</xdr:row>
      <xdr:rowOff>1943</xdr:rowOff>
    </xdr:to>
    <xdr:cxnSp macro="">
      <xdr:nvCxnSpPr>
        <xdr:cNvPr id="122" name="直線コネクタ 121"/>
        <xdr:cNvCxnSpPr/>
      </xdr:nvCxnSpPr>
      <xdr:spPr>
        <a:xfrm flipV="1">
          <a:off x="2908300" y="9909784"/>
          <a:ext cx="889000" cy="3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36860</xdr:rowOff>
    </xdr:from>
    <xdr:ext cx="534377" cy="259045"/>
    <xdr:sp macro="" textlink="">
      <xdr:nvSpPr>
        <xdr:cNvPr id="124" name="テキスト ボックス 123"/>
        <xdr:cNvSpPr txBox="1"/>
      </xdr:nvSpPr>
      <xdr:spPr>
        <a:xfrm>
          <a:off x="3530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1943</xdr:rowOff>
    </xdr:from>
    <xdr:to>
      <xdr:col>4</xdr:col>
      <xdr:colOff>155575</xdr:colOff>
      <xdr:row>58</xdr:row>
      <xdr:rowOff>8141</xdr:rowOff>
    </xdr:to>
    <xdr:cxnSp macro="">
      <xdr:nvCxnSpPr>
        <xdr:cNvPr id="125" name="直線コネクタ 124"/>
        <xdr:cNvCxnSpPr/>
      </xdr:nvCxnSpPr>
      <xdr:spPr>
        <a:xfrm flipV="1">
          <a:off x="2019300" y="9946043"/>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73372</xdr:rowOff>
    </xdr:from>
    <xdr:ext cx="534377" cy="259045"/>
    <xdr:sp macro="" textlink="">
      <xdr:nvSpPr>
        <xdr:cNvPr id="127" name="テキスト ボックス 126"/>
        <xdr:cNvSpPr txBox="1"/>
      </xdr:nvSpPr>
      <xdr:spPr>
        <a:xfrm>
          <a:off x="2641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148869</xdr:rowOff>
    </xdr:from>
    <xdr:to>
      <xdr:col>2</xdr:col>
      <xdr:colOff>638175</xdr:colOff>
      <xdr:row>58</xdr:row>
      <xdr:rowOff>8141</xdr:rowOff>
    </xdr:to>
    <xdr:cxnSp macro="">
      <xdr:nvCxnSpPr>
        <xdr:cNvPr id="128" name="直線コネクタ 127"/>
        <xdr:cNvCxnSpPr/>
      </xdr:nvCxnSpPr>
      <xdr:spPr>
        <a:xfrm>
          <a:off x="1130300" y="9921519"/>
          <a:ext cx="889000" cy="3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83011</xdr:rowOff>
    </xdr:from>
    <xdr:ext cx="534377" cy="259045"/>
    <xdr:sp macro="" textlink="">
      <xdr:nvSpPr>
        <xdr:cNvPr id="130" name="テキスト ボックス 129"/>
        <xdr:cNvSpPr txBox="1"/>
      </xdr:nvSpPr>
      <xdr:spPr>
        <a:xfrm>
          <a:off x="1752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83503</xdr:rowOff>
    </xdr:from>
    <xdr:to>
      <xdr:col>6</xdr:col>
      <xdr:colOff>561975</xdr:colOff>
      <xdr:row>58</xdr:row>
      <xdr:rowOff>13653</xdr:rowOff>
    </xdr:to>
    <xdr:sp macro="" textlink="">
      <xdr:nvSpPr>
        <xdr:cNvPr id="138" name="円/楕円 137"/>
        <xdr:cNvSpPr/>
      </xdr:nvSpPr>
      <xdr:spPr>
        <a:xfrm>
          <a:off x="4584700" y="98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106380</xdr:rowOff>
    </xdr:from>
    <xdr:ext cx="534377" cy="259045"/>
    <xdr:sp macro="" textlink="">
      <xdr:nvSpPr>
        <xdr:cNvPr id="139" name="物件費該当値テキスト"/>
        <xdr:cNvSpPr txBox="1"/>
      </xdr:nvSpPr>
      <xdr:spPr>
        <a:xfrm>
          <a:off x="4686300" y="97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49,925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86334</xdr:rowOff>
    </xdr:from>
    <xdr:to>
      <xdr:col>5</xdr:col>
      <xdr:colOff>409575</xdr:colOff>
      <xdr:row>58</xdr:row>
      <xdr:rowOff>16484</xdr:rowOff>
    </xdr:to>
    <xdr:sp macro="" textlink="">
      <xdr:nvSpPr>
        <xdr:cNvPr id="140" name="円/楕円 139"/>
        <xdr:cNvSpPr/>
      </xdr:nvSpPr>
      <xdr:spPr>
        <a:xfrm>
          <a:off x="3746500" y="985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33011</xdr:rowOff>
    </xdr:from>
    <xdr:ext cx="534377" cy="259045"/>
    <xdr:sp macro="" textlink="">
      <xdr:nvSpPr>
        <xdr:cNvPr id="141" name="テキスト ボックス 140"/>
        <xdr:cNvSpPr txBox="1"/>
      </xdr:nvSpPr>
      <xdr:spPr>
        <a:xfrm>
          <a:off x="3530111" y="96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122593</xdr:rowOff>
    </xdr:from>
    <xdr:to>
      <xdr:col>4</xdr:col>
      <xdr:colOff>206375</xdr:colOff>
      <xdr:row>58</xdr:row>
      <xdr:rowOff>52743</xdr:rowOff>
    </xdr:to>
    <xdr:sp macro="" textlink="">
      <xdr:nvSpPr>
        <xdr:cNvPr id="142" name="円/楕円 141"/>
        <xdr:cNvSpPr/>
      </xdr:nvSpPr>
      <xdr:spPr>
        <a:xfrm>
          <a:off x="2857500" y="98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69270</xdr:rowOff>
    </xdr:from>
    <xdr:ext cx="534377" cy="259045"/>
    <xdr:sp macro="" textlink="">
      <xdr:nvSpPr>
        <xdr:cNvPr id="143" name="テキスト ボックス 142"/>
        <xdr:cNvSpPr txBox="1"/>
      </xdr:nvSpPr>
      <xdr:spPr>
        <a:xfrm>
          <a:off x="2641111" y="96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128791</xdr:rowOff>
    </xdr:from>
    <xdr:to>
      <xdr:col>3</xdr:col>
      <xdr:colOff>3175</xdr:colOff>
      <xdr:row>58</xdr:row>
      <xdr:rowOff>58941</xdr:rowOff>
    </xdr:to>
    <xdr:sp macro="" textlink="">
      <xdr:nvSpPr>
        <xdr:cNvPr id="144" name="円/楕円 143"/>
        <xdr:cNvSpPr/>
      </xdr:nvSpPr>
      <xdr:spPr>
        <a:xfrm>
          <a:off x="1968500" y="99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75468</xdr:rowOff>
    </xdr:from>
    <xdr:ext cx="534377" cy="259045"/>
    <xdr:sp macro="" textlink="">
      <xdr:nvSpPr>
        <xdr:cNvPr id="145" name="テキスト ボックス 144"/>
        <xdr:cNvSpPr txBox="1"/>
      </xdr:nvSpPr>
      <xdr:spPr>
        <a:xfrm>
          <a:off x="1752111" y="96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98069</xdr:rowOff>
    </xdr:from>
    <xdr:to>
      <xdr:col>1</xdr:col>
      <xdr:colOff>485775</xdr:colOff>
      <xdr:row>58</xdr:row>
      <xdr:rowOff>28219</xdr:rowOff>
    </xdr:to>
    <xdr:sp macro="" textlink="">
      <xdr:nvSpPr>
        <xdr:cNvPr id="146" name="円/楕円 145"/>
        <xdr:cNvSpPr/>
      </xdr:nvSpPr>
      <xdr:spPr>
        <a:xfrm>
          <a:off x="1079500" y="98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44746</xdr:rowOff>
    </xdr:from>
    <xdr:ext cx="534377" cy="259045"/>
    <xdr:sp macro="" textlink="">
      <xdr:nvSpPr>
        <xdr:cNvPr id="147" name="テキスト ボックス 146"/>
        <xdr:cNvSpPr txBox="1"/>
      </xdr:nvSpPr>
      <xdr:spPr>
        <a:xfrm>
          <a:off x="863111" y="96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100203</xdr:rowOff>
    </xdr:from>
    <xdr:to>
      <xdr:col>6</xdr:col>
      <xdr:colOff>511175</xdr:colOff>
      <xdr:row>75</xdr:row>
      <xdr:rowOff>123571</xdr:rowOff>
    </xdr:to>
    <xdr:cxnSp macro="">
      <xdr:nvCxnSpPr>
        <xdr:cNvPr id="176" name="直線コネクタ 175"/>
        <xdr:cNvCxnSpPr/>
      </xdr:nvCxnSpPr>
      <xdr:spPr>
        <a:xfrm flipV="1">
          <a:off x="3797300" y="12958953"/>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143654</xdr:rowOff>
    </xdr:from>
    <xdr:ext cx="469744" cy="259045"/>
    <xdr:sp macro="" textlink="">
      <xdr:nvSpPr>
        <xdr:cNvPr id="177" name="維持補修費平均値テキスト"/>
        <xdr:cNvSpPr txBox="1"/>
      </xdr:nvSpPr>
      <xdr:spPr>
        <a:xfrm>
          <a:off x="4686300" y="13002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118745</xdr:rowOff>
    </xdr:from>
    <xdr:to>
      <xdr:col>5</xdr:col>
      <xdr:colOff>358775</xdr:colOff>
      <xdr:row>75</xdr:row>
      <xdr:rowOff>123571</xdr:rowOff>
    </xdr:to>
    <xdr:cxnSp macro="">
      <xdr:nvCxnSpPr>
        <xdr:cNvPr id="179" name="直線コネクタ 178"/>
        <xdr:cNvCxnSpPr/>
      </xdr:nvCxnSpPr>
      <xdr:spPr>
        <a:xfrm>
          <a:off x="2908300" y="1297749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95521</xdr:rowOff>
    </xdr:from>
    <xdr:ext cx="469744" cy="259045"/>
    <xdr:sp macro="" textlink="">
      <xdr:nvSpPr>
        <xdr:cNvPr id="181" name="テキスト ボックス 180"/>
        <xdr:cNvSpPr txBox="1"/>
      </xdr:nvSpPr>
      <xdr:spPr>
        <a:xfrm>
          <a:off x="3562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116840</xdr:rowOff>
    </xdr:from>
    <xdr:to>
      <xdr:col>4</xdr:col>
      <xdr:colOff>155575</xdr:colOff>
      <xdr:row>75</xdr:row>
      <xdr:rowOff>118745</xdr:rowOff>
    </xdr:to>
    <xdr:cxnSp macro="">
      <xdr:nvCxnSpPr>
        <xdr:cNvPr id="182" name="直線コネクタ 181"/>
        <xdr:cNvCxnSpPr/>
      </xdr:nvCxnSpPr>
      <xdr:spPr>
        <a:xfrm>
          <a:off x="2019300" y="12975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64788</xdr:rowOff>
    </xdr:from>
    <xdr:ext cx="469744" cy="259045"/>
    <xdr:sp macro="" textlink="">
      <xdr:nvSpPr>
        <xdr:cNvPr id="184" name="テキスト ボックス 183"/>
        <xdr:cNvSpPr txBox="1"/>
      </xdr:nvSpPr>
      <xdr:spPr>
        <a:xfrm>
          <a:off x="2673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116840</xdr:rowOff>
    </xdr:from>
    <xdr:to>
      <xdr:col>2</xdr:col>
      <xdr:colOff>638175</xdr:colOff>
      <xdr:row>75</xdr:row>
      <xdr:rowOff>153670</xdr:rowOff>
    </xdr:to>
    <xdr:cxnSp macro="">
      <xdr:nvCxnSpPr>
        <xdr:cNvPr id="185" name="直線コネクタ 184"/>
        <xdr:cNvCxnSpPr/>
      </xdr:nvCxnSpPr>
      <xdr:spPr>
        <a:xfrm flipV="1">
          <a:off x="1130300" y="1297559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63516</xdr:rowOff>
    </xdr:from>
    <xdr:ext cx="469744" cy="259045"/>
    <xdr:sp macro="" textlink="">
      <xdr:nvSpPr>
        <xdr:cNvPr id="187" name="テキスト ボックス 186"/>
        <xdr:cNvSpPr txBox="1"/>
      </xdr:nvSpPr>
      <xdr:spPr>
        <a:xfrm>
          <a:off x="1784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84853</xdr:rowOff>
    </xdr:from>
    <xdr:ext cx="469744" cy="259045"/>
    <xdr:sp macro="" textlink="">
      <xdr:nvSpPr>
        <xdr:cNvPr id="189" name="テキスト ボックス 188"/>
        <xdr:cNvSpPr txBox="1"/>
      </xdr:nvSpPr>
      <xdr:spPr>
        <a:xfrm>
          <a:off x="895427" y="1311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49403</xdr:rowOff>
    </xdr:from>
    <xdr:to>
      <xdr:col>6</xdr:col>
      <xdr:colOff>561975</xdr:colOff>
      <xdr:row>75</xdr:row>
      <xdr:rowOff>151003</xdr:rowOff>
    </xdr:to>
    <xdr:sp macro="" textlink="">
      <xdr:nvSpPr>
        <xdr:cNvPr id="195" name="円/楕円 194"/>
        <xdr:cNvSpPr/>
      </xdr:nvSpPr>
      <xdr:spPr>
        <a:xfrm>
          <a:off x="4584700" y="129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72280</xdr:rowOff>
    </xdr:from>
    <xdr:ext cx="469744" cy="259045"/>
    <xdr:sp macro="" textlink="">
      <xdr:nvSpPr>
        <xdr:cNvPr id="196" name="維持補修費該当値テキスト"/>
        <xdr:cNvSpPr txBox="1"/>
      </xdr:nvSpPr>
      <xdr:spPr>
        <a:xfrm>
          <a:off x="4686300" y="127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72771</xdr:rowOff>
    </xdr:from>
    <xdr:to>
      <xdr:col>5</xdr:col>
      <xdr:colOff>409575</xdr:colOff>
      <xdr:row>76</xdr:row>
      <xdr:rowOff>2921</xdr:rowOff>
    </xdr:to>
    <xdr:sp macro="" textlink="">
      <xdr:nvSpPr>
        <xdr:cNvPr id="197" name="円/楕円 196"/>
        <xdr:cNvSpPr/>
      </xdr:nvSpPr>
      <xdr:spPr>
        <a:xfrm>
          <a:off x="3746500" y="129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19448</xdr:rowOff>
    </xdr:from>
    <xdr:ext cx="469744" cy="259045"/>
    <xdr:sp macro="" textlink="">
      <xdr:nvSpPr>
        <xdr:cNvPr id="198" name="テキスト ボックス 197"/>
        <xdr:cNvSpPr txBox="1"/>
      </xdr:nvSpPr>
      <xdr:spPr>
        <a:xfrm>
          <a:off x="3562427" y="1270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67945</xdr:rowOff>
    </xdr:from>
    <xdr:to>
      <xdr:col>4</xdr:col>
      <xdr:colOff>206375</xdr:colOff>
      <xdr:row>75</xdr:row>
      <xdr:rowOff>169545</xdr:rowOff>
    </xdr:to>
    <xdr:sp macro="" textlink="">
      <xdr:nvSpPr>
        <xdr:cNvPr id="199" name="円/楕円 198"/>
        <xdr:cNvSpPr/>
      </xdr:nvSpPr>
      <xdr:spPr>
        <a:xfrm>
          <a:off x="2857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14622</xdr:rowOff>
    </xdr:from>
    <xdr:ext cx="469744" cy="259045"/>
    <xdr:sp macro="" textlink="">
      <xdr:nvSpPr>
        <xdr:cNvPr id="200" name="テキスト ボックス 199"/>
        <xdr:cNvSpPr txBox="1"/>
      </xdr:nvSpPr>
      <xdr:spPr>
        <a:xfrm>
          <a:off x="2673427" y="1270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66040</xdr:rowOff>
    </xdr:from>
    <xdr:to>
      <xdr:col>3</xdr:col>
      <xdr:colOff>3175</xdr:colOff>
      <xdr:row>75</xdr:row>
      <xdr:rowOff>167639</xdr:rowOff>
    </xdr:to>
    <xdr:sp macro="" textlink="">
      <xdr:nvSpPr>
        <xdr:cNvPr id="201" name="円/楕円 200"/>
        <xdr:cNvSpPr/>
      </xdr:nvSpPr>
      <xdr:spPr>
        <a:xfrm>
          <a:off x="1968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12717</xdr:rowOff>
    </xdr:from>
    <xdr:ext cx="469744" cy="259045"/>
    <xdr:sp macro="" textlink="">
      <xdr:nvSpPr>
        <xdr:cNvPr id="202" name="テキスト ボックス 201"/>
        <xdr:cNvSpPr txBox="1"/>
      </xdr:nvSpPr>
      <xdr:spPr>
        <a:xfrm>
          <a:off x="1784427" y="1270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102870</xdr:rowOff>
    </xdr:from>
    <xdr:to>
      <xdr:col>1</xdr:col>
      <xdr:colOff>485775</xdr:colOff>
      <xdr:row>76</xdr:row>
      <xdr:rowOff>33020</xdr:rowOff>
    </xdr:to>
    <xdr:sp macro="" textlink="">
      <xdr:nvSpPr>
        <xdr:cNvPr id="203" name="円/楕円 202"/>
        <xdr:cNvSpPr/>
      </xdr:nvSpPr>
      <xdr:spPr>
        <a:xfrm>
          <a:off x="10795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49547</xdr:rowOff>
    </xdr:from>
    <xdr:ext cx="469744" cy="259045"/>
    <xdr:sp macro="" textlink="">
      <xdr:nvSpPr>
        <xdr:cNvPr id="204" name="テキスト ボックス 203"/>
        <xdr:cNvSpPr txBox="1"/>
      </xdr:nvSpPr>
      <xdr:spPr>
        <a:xfrm>
          <a:off x="895427" y="1273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70816</xdr:rowOff>
    </xdr:from>
    <xdr:to>
      <xdr:col>6</xdr:col>
      <xdr:colOff>511175</xdr:colOff>
      <xdr:row>96</xdr:row>
      <xdr:rowOff>87795</xdr:rowOff>
    </xdr:to>
    <xdr:cxnSp macro="">
      <xdr:nvCxnSpPr>
        <xdr:cNvPr id="234" name="直線コネクタ 233"/>
        <xdr:cNvCxnSpPr/>
      </xdr:nvCxnSpPr>
      <xdr:spPr>
        <a:xfrm flipV="1">
          <a:off x="3797300" y="16530016"/>
          <a:ext cx="8382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87795</xdr:rowOff>
    </xdr:from>
    <xdr:to>
      <xdr:col>5</xdr:col>
      <xdr:colOff>358775</xdr:colOff>
      <xdr:row>96</xdr:row>
      <xdr:rowOff>136830</xdr:rowOff>
    </xdr:to>
    <xdr:cxnSp macro="">
      <xdr:nvCxnSpPr>
        <xdr:cNvPr id="237" name="直線コネクタ 236"/>
        <xdr:cNvCxnSpPr/>
      </xdr:nvCxnSpPr>
      <xdr:spPr>
        <a:xfrm flipV="1">
          <a:off x="2908300" y="1654699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136830</xdr:rowOff>
    </xdr:from>
    <xdr:to>
      <xdr:col>4</xdr:col>
      <xdr:colOff>155575</xdr:colOff>
      <xdr:row>96</xdr:row>
      <xdr:rowOff>143308</xdr:rowOff>
    </xdr:to>
    <xdr:cxnSp macro="">
      <xdr:nvCxnSpPr>
        <xdr:cNvPr id="240" name="直線コネクタ 239"/>
        <xdr:cNvCxnSpPr/>
      </xdr:nvCxnSpPr>
      <xdr:spPr>
        <a:xfrm flipV="1">
          <a:off x="2019300" y="16596030"/>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143308</xdr:rowOff>
    </xdr:from>
    <xdr:to>
      <xdr:col>2</xdr:col>
      <xdr:colOff>638175</xdr:colOff>
      <xdr:row>96</xdr:row>
      <xdr:rowOff>160362</xdr:rowOff>
    </xdr:to>
    <xdr:cxnSp macro="">
      <xdr:nvCxnSpPr>
        <xdr:cNvPr id="243" name="直線コネクタ 242"/>
        <xdr:cNvCxnSpPr/>
      </xdr:nvCxnSpPr>
      <xdr:spPr>
        <a:xfrm flipV="1">
          <a:off x="1130300" y="16602508"/>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20680</xdr:rowOff>
    </xdr:from>
    <xdr:ext cx="534377" cy="259045"/>
    <xdr:sp macro="" textlink="">
      <xdr:nvSpPr>
        <xdr:cNvPr id="245" name="テキスト ボックス 244"/>
        <xdr:cNvSpPr txBox="1"/>
      </xdr:nvSpPr>
      <xdr:spPr>
        <a:xfrm>
          <a:off x="1752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20016</xdr:rowOff>
    </xdr:from>
    <xdr:to>
      <xdr:col>6</xdr:col>
      <xdr:colOff>561975</xdr:colOff>
      <xdr:row>96</xdr:row>
      <xdr:rowOff>121616</xdr:rowOff>
    </xdr:to>
    <xdr:sp macro="" textlink="">
      <xdr:nvSpPr>
        <xdr:cNvPr id="253" name="円/楕円 252"/>
        <xdr:cNvSpPr/>
      </xdr:nvSpPr>
      <xdr:spPr>
        <a:xfrm>
          <a:off x="4584700" y="164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169893</xdr:rowOff>
    </xdr:from>
    <xdr:ext cx="534377" cy="259045"/>
    <xdr:sp macro="" textlink="">
      <xdr:nvSpPr>
        <xdr:cNvPr id="254" name="扶助費該当値テキスト"/>
        <xdr:cNvSpPr txBox="1"/>
      </xdr:nvSpPr>
      <xdr:spPr>
        <a:xfrm>
          <a:off x="4686300" y="164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98,424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36995</xdr:rowOff>
    </xdr:from>
    <xdr:to>
      <xdr:col>5</xdr:col>
      <xdr:colOff>409575</xdr:colOff>
      <xdr:row>96</xdr:row>
      <xdr:rowOff>138595</xdr:rowOff>
    </xdr:to>
    <xdr:sp macro="" textlink="">
      <xdr:nvSpPr>
        <xdr:cNvPr id="255" name="円/楕円 254"/>
        <xdr:cNvSpPr/>
      </xdr:nvSpPr>
      <xdr:spPr>
        <a:xfrm>
          <a:off x="3746500" y="164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129722</xdr:rowOff>
    </xdr:from>
    <xdr:ext cx="534377" cy="259045"/>
    <xdr:sp macro="" textlink="">
      <xdr:nvSpPr>
        <xdr:cNvPr id="256" name="テキスト ボックス 255"/>
        <xdr:cNvSpPr txBox="1"/>
      </xdr:nvSpPr>
      <xdr:spPr>
        <a:xfrm>
          <a:off x="3530111" y="165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86030</xdr:rowOff>
    </xdr:from>
    <xdr:to>
      <xdr:col>4</xdr:col>
      <xdr:colOff>206375</xdr:colOff>
      <xdr:row>97</xdr:row>
      <xdr:rowOff>16180</xdr:rowOff>
    </xdr:to>
    <xdr:sp macro="" textlink="">
      <xdr:nvSpPr>
        <xdr:cNvPr id="257" name="円/楕円 256"/>
        <xdr:cNvSpPr/>
      </xdr:nvSpPr>
      <xdr:spPr>
        <a:xfrm>
          <a:off x="2857500" y="165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7307</xdr:rowOff>
    </xdr:from>
    <xdr:ext cx="534377" cy="259045"/>
    <xdr:sp macro="" textlink="">
      <xdr:nvSpPr>
        <xdr:cNvPr id="258" name="テキスト ボックス 257"/>
        <xdr:cNvSpPr txBox="1"/>
      </xdr:nvSpPr>
      <xdr:spPr>
        <a:xfrm>
          <a:off x="2641111" y="166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92508</xdr:rowOff>
    </xdr:from>
    <xdr:to>
      <xdr:col>3</xdr:col>
      <xdr:colOff>3175</xdr:colOff>
      <xdr:row>97</xdr:row>
      <xdr:rowOff>22658</xdr:rowOff>
    </xdr:to>
    <xdr:sp macro="" textlink="">
      <xdr:nvSpPr>
        <xdr:cNvPr id="259" name="円/楕円 258"/>
        <xdr:cNvSpPr/>
      </xdr:nvSpPr>
      <xdr:spPr>
        <a:xfrm>
          <a:off x="1968500" y="1655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39185</xdr:rowOff>
    </xdr:from>
    <xdr:ext cx="534377" cy="259045"/>
    <xdr:sp macro="" textlink="">
      <xdr:nvSpPr>
        <xdr:cNvPr id="260" name="テキスト ボックス 259"/>
        <xdr:cNvSpPr txBox="1"/>
      </xdr:nvSpPr>
      <xdr:spPr>
        <a:xfrm>
          <a:off x="1752111" y="16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109562</xdr:rowOff>
    </xdr:from>
    <xdr:to>
      <xdr:col>1</xdr:col>
      <xdr:colOff>485775</xdr:colOff>
      <xdr:row>97</xdr:row>
      <xdr:rowOff>39712</xdr:rowOff>
    </xdr:to>
    <xdr:sp macro="" textlink="">
      <xdr:nvSpPr>
        <xdr:cNvPr id="261" name="円/楕円 260"/>
        <xdr:cNvSpPr/>
      </xdr:nvSpPr>
      <xdr:spPr>
        <a:xfrm>
          <a:off x="1079500" y="165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30839</xdr:rowOff>
    </xdr:from>
    <xdr:ext cx="534377" cy="259045"/>
    <xdr:sp macro="" textlink="">
      <xdr:nvSpPr>
        <xdr:cNvPr id="262" name="テキスト ボックス 261"/>
        <xdr:cNvSpPr txBox="1"/>
      </xdr:nvSpPr>
      <xdr:spPr>
        <a:xfrm>
          <a:off x="863111" y="1666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42012</xdr:rowOff>
    </xdr:from>
    <xdr:to>
      <xdr:col>15</xdr:col>
      <xdr:colOff>180975</xdr:colOff>
      <xdr:row>34</xdr:row>
      <xdr:rowOff>11798</xdr:rowOff>
    </xdr:to>
    <xdr:cxnSp macro="">
      <xdr:nvCxnSpPr>
        <xdr:cNvPr id="292" name="直線コネクタ 291"/>
        <xdr:cNvCxnSpPr/>
      </xdr:nvCxnSpPr>
      <xdr:spPr>
        <a:xfrm flipV="1">
          <a:off x="9639300" y="5699862"/>
          <a:ext cx="838200" cy="14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3"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11798</xdr:rowOff>
    </xdr:from>
    <xdr:to>
      <xdr:col>14</xdr:col>
      <xdr:colOff>28575</xdr:colOff>
      <xdr:row>34</xdr:row>
      <xdr:rowOff>67615</xdr:rowOff>
    </xdr:to>
    <xdr:cxnSp macro="">
      <xdr:nvCxnSpPr>
        <xdr:cNvPr id="295" name="直線コネクタ 294"/>
        <xdr:cNvCxnSpPr/>
      </xdr:nvCxnSpPr>
      <xdr:spPr>
        <a:xfrm flipV="1">
          <a:off x="8750300" y="5841098"/>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7" name="テキスト ボックス 296"/>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67615</xdr:rowOff>
    </xdr:from>
    <xdr:to>
      <xdr:col>12</xdr:col>
      <xdr:colOff>511175</xdr:colOff>
      <xdr:row>34</xdr:row>
      <xdr:rowOff>83312</xdr:rowOff>
    </xdr:to>
    <xdr:cxnSp macro="">
      <xdr:nvCxnSpPr>
        <xdr:cNvPr id="298" name="直線コネクタ 297"/>
        <xdr:cNvCxnSpPr/>
      </xdr:nvCxnSpPr>
      <xdr:spPr>
        <a:xfrm flipV="1">
          <a:off x="7861300" y="5896915"/>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64660</xdr:rowOff>
    </xdr:from>
    <xdr:ext cx="534377" cy="259045"/>
    <xdr:sp macro="" textlink="">
      <xdr:nvSpPr>
        <xdr:cNvPr id="300" name="テキスト ボックス 299"/>
        <xdr:cNvSpPr txBox="1"/>
      </xdr:nvSpPr>
      <xdr:spPr>
        <a:xfrm>
          <a:off x="8483111" y="60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116497</xdr:rowOff>
    </xdr:from>
    <xdr:to>
      <xdr:col>11</xdr:col>
      <xdr:colOff>307975</xdr:colOff>
      <xdr:row>34</xdr:row>
      <xdr:rowOff>83312</xdr:rowOff>
    </xdr:to>
    <xdr:cxnSp macro="">
      <xdr:nvCxnSpPr>
        <xdr:cNvPr id="301" name="直線コネクタ 300"/>
        <xdr:cNvCxnSpPr/>
      </xdr:nvCxnSpPr>
      <xdr:spPr>
        <a:xfrm>
          <a:off x="6972300" y="5774347"/>
          <a:ext cx="889000" cy="13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63822</xdr:rowOff>
    </xdr:from>
    <xdr:ext cx="534377" cy="259045"/>
    <xdr:sp macro="" textlink="">
      <xdr:nvSpPr>
        <xdr:cNvPr id="303" name="テキスト ボックス 302"/>
        <xdr:cNvSpPr txBox="1"/>
      </xdr:nvSpPr>
      <xdr:spPr>
        <a:xfrm>
          <a:off x="7594111" y="60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5" name="テキスト ボックス 304"/>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162662</xdr:rowOff>
    </xdr:from>
    <xdr:to>
      <xdr:col>15</xdr:col>
      <xdr:colOff>231775</xdr:colOff>
      <xdr:row>33</xdr:row>
      <xdr:rowOff>92812</xdr:rowOff>
    </xdr:to>
    <xdr:sp macro="" textlink="">
      <xdr:nvSpPr>
        <xdr:cNvPr id="311" name="円/楕円 310"/>
        <xdr:cNvSpPr/>
      </xdr:nvSpPr>
      <xdr:spPr>
        <a:xfrm>
          <a:off x="10426700" y="564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14089</xdr:rowOff>
    </xdr:from>
    <xdr:ext cx="534377" cy="259045"/>
    <xdr:sp macro="" textlink="">
      <xdr:nvSpPr>
        <xdr:cNvPr id="312" name="補助費等該当値テキスト"/>
        <xdr:cNvSpPr txBox="1"/>
      </xdr:nvSpPr>
      <xdr:spPr>
        <a:xfrm>
          <a:off x="10528300" y="550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132448</xdr:rowOff>
    </xdr:from>
    <xdr:to>
      <xdr:col>14</xdr:col>
      <xdr:colOff>79375</xdr:colOff>
      <xdr:row>34</xdr:row>
      <xdr:rowOff>62598</xdr:rowOff>
    </xdr:to>
    <xdr:sp macro="" textlink="">
      <xdr:nvSpPr>
        <xdr:cNvPr id="313" name="円/楕円 312"/>
        <xdr:cNvSpPr/>
      </xdr:nvSpPr>
      <xdr:spPr>
        <a:xfrm>
          <a:off x="9588500" y="579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79125</xdr:rowOff>
    </xdr:from>
    <xdr:ext cx="534377" cy="259045"/>
    <xdr:sp macro="" textlink="">
      <xdr:nvSpPr>
        <xdr:cNvPr id="314" name="テキスト ボックス 313"/>
        <xdr:cNvSpPr txBox="1"/>
      </xdr:nvSpPr>
      <xdr:spPr>
        <a:xfrm>
          <a:off x="9372111" y="556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16815</xdr:rowOff>
    </xdr:from>
    <xdr:to>
      <xdr:col>12</xdr:col>
      <xdr:colOff>561975</xdr:colOff>
      <xdr:row>34</xdr:row>
      <xdr:rowOff>118415</xdr:rowOff>
    </xdr:to>
    <xdr:sp macro="" textlink="">
      <xdr:nvSpPr>
        <xdr:cNvPr id="315" name="円/楕円 314"/>
        <xdr:cNvSpPr/>
      </xdr:nvSpPr>
      <xdr:spPr>
        <a:xfrm>
          <a:off x="8699500" y="58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134942</xdr:rowOff>
    </xdr:from>
    <xdr:ext cx="534377" cy="259045"/>
    <xdr:sp macro="" textlink="">
      <xdr:nvSpPr>
        <xdr:cNvPr id="316" name="テキスト ボックス 315"/>
        <xdr:cNvSpPr txBox="1"/>
      </xdr:nvSpPr>
      <xdr:spPr>
        <a:xfrm>
          <a:off x="8483111" y="562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32512</xdr:rowOff>
    </xdr:from>
    <xdr:to>
      <xdr:col>11</xdr:col>
      <xdr:colOff>358775</xdr:colOff>
      <xdr:row>34</xdr:row>
      <xdr:rowOff>134112</xdr:rowOff>
    </xdr:to>
    <xdr:sp macro="" textlink="">
      <xdr:nvSpPr>
        <xdr:cNvPr id="317" name="円/楕円 316"/>
        <xdr:cNvSpPr/>
      </xdr:nvSpPr>
      <xdr:spPr>
        <a:xfrm>
          <a:off x="7810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150639</xdr:rowOff>
    </xdr:from>
    <xdr:ext cx="534377" cy="259045"/>
    <xdr:sp macro="" textlink="">
      <xdr:nvSpPr>
        <xdr:cNvPr id="318" name="テキスト ボックス 317"/>
        <xdr:cNvSpPr txBox="1"/>
      </xdr:nvSpPr>
      <xdr:spPr>
        <a:xfrm>
          <a:off x="7594111" y="563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65697</xdr:rowOff>
    </xdr:from>
    <xdr:to>
      <xdr:col>10</xdr:col>
      <xdr:colOff>155575</xdr:colOff>
      <xdr:row>33</xdr:row>
      <xdr:rowOff>167297</xdr:rowOff>
    </xdr:to>
    <xdr:sp macro="" textlink="">
      <xdr:nvSpPr>
        <xdr:cNvPr id="319" name="円/楕円 318"/>
        <xdr:cNvSpPr/>
      </xdr:nvSpPr>
      <xdr:spPr>
        <a:xfrm>
          <a:off x="6921500" y="57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12374</xdr:rowOff>
    </xdr:from>
    <xdr:ext cx="534377" cy="259045"/>
    <xdr:sp macro="" textlink="">
      <xdr:nvSpPr>
        <xdr:cNvPr id="320" name="テキスト ボックス 319"/>
        <xdr:cNvSpPr txBox="1"/>
      </xdr:nvSpPr>
      <xdr:spPr>
        <a:xfrm>
          <a:off x="6705111" y="54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161744</xdr:rowOff>
    </xdr:from>
    <xdr:to>
      <xdr:col>15</xdr:col>
      <xdr:colOff>180975</xdr:colOff>
      <xdr:row>55</xdr:row>
      <xdr:rowOff>93735</xdr:rowOff>
    </xdr:to>
    <xdr:cxnSp macro="">
      <xdr:nvCxnSpPr>
        <xdr:cNvPr id="352" name="直線コネクタ 351"/>
        <xdr:cNvCxnSpPr/>
      </xdr:nvCxnSpPr>
      <xdr:spPr>
        <a:xfrm flipV="1">
          <a:off x="9639300" y="9420044"/>
          <a:ext cx="838200" cy="1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3"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87694</xdr:rowOff>
    </xdr:from>
    <xdr:to>
      <xdr:col>14</xdr:col>
      <xdr:colOff>28575</xdr:colOff>
      <xdr:row>55</xdr:row>
      <xdr:rowOff>93735</xdr:rowOff>
    </xdr:to>
    <xdr:cxnSp macro="">
      <xdr:nvCxnSpPr>
        <xdr:cNvPr id="355" name="直線コネクタ 354"/>
        <xdr:cNvCxnSpPr/>
      </xdr:nvCxnSpPr>
      <xdr:spPr>
        <a:xfrm>
          <a:off x="8750300" y="9174544"/>
          <a:ext cx="889000" cy="34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138961</xdr:rowOff>
    </xdr:from>
    <xdr:ext cx="534377" cy="259045"/>
    <xdr:sp macro="" textlink="">
      <xdr:nvSpPr>
        <xdr:cNvPr id="357" name="テキスト ボックス 356"/>
        <xdr:cNvSpPr txBox="1"/>
      </xdr:nvSpPr>
      <xdr:spPr>
        <a:xfrm>
          <a:off x="9372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87694</xdr:rowOff>
    </xdr:from>
    <xdr:to>
      <xdr:col>12</xdr:col>
      <xdr:colOff>511175</xdr:colOff>
      <xdr:row>57</xdr:row>
      <xdr:rowOff>13040</xdr:rowOff>
    </xdr:to>
    <xdr:cxnSp macro="">
      <xdr:nvCxnSpPr>
        <xdr:cNvPr id="358" name="直線コネクタ 357"/>
        <xdr:cNvCxnSpPr/>
      </xdr:nvCxnSpPr>
      <xdr:spPr>
        <a:xfrm flipV="1">
          <a:off x="7861300" y="9174544"/>
          <a:ext cx="889000" cy="6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31780</xdr:rowOff>
    </xdr:from>
    <xdr:ext cx="534377" cy="259045"/>
    <xdr:sp macro="" textlink="">
      <xdr:nvSpPr>
        <xdr:cNvPr id="360" name="テキスト ボックス 359"/>
        <xdr:cNvSpPr txBox="1"/>
      </xdr:nvSpPr>
      <xdr:spPr>
        <a:xfrm>
          <a:off x="8483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39590</xdr:rowOff>
    </xdr:from>
    <xdr:to>
      <xdr:col>11</xdr:col>
      <xdr:colOff>307975</xdr:colOff>
      <xdr:row>57</xdr:row>
      <xdr:rowOff>13040</xdr:rowOff>
    </xdr:to>
    <xdr:cxnSp macro="">
      <xdr:nvCxnSpPr>
        <xdr:cNvPr id="361" name="直線コネクタ 360"/>
        <xdr:cNvCxnSpPr/>
      </xdr:nvCxnSpPr>
      <xdr:spPr>
        <a:xfrm>
          <a:off x="6972300" y="9640790"/>
          <a:ext cx="889000" cy="1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3" name="テキスト ボックス 362"/>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110944</xdr:rowOff>
    </xdr:from>
    <xdr:to>
      <xdr:col>15</xdr:col>
      <xdr:colOff>231775</xdr:colOff>
      <xdr:row>55</xdr:row>
      <xdr:rowOff>41094</xdr:rowOff>
    </xdr:to>
    <xdr:sp macro="" textlink="">
      <xdr:nvSpPr>
        <xdr:cNvPr id="371" name="円/楕円 370"/>
        <xdr:cNvSpPr/>
      </xdr:nvSpPr>
      <xdr:spPr>
        <a:xfrm>
          <a:off x="10426700" y="936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133821</xdr:rowOff>
    </xdr:from>
    <xdr:ext cx="534377" cy="259045"/>
    <xdr:sp macro="" textlink="">
      <xdr:nvSpPr>
        <xdr:cNvPr id="372" name="普通建設事業費該当値テキスト"/>
        <xdr:cNvSpPr txBox="1"/>
      </xdr:nvSpPr>
      <xdr:spPr>
        <a:xfrm>
          <a:off x="10528300" y="922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68,650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42935</xdr:rowOff>
    </xdr:from>
    <xdr:to>
      <xdr:col>14</xdr:col>
      <xdr:colOff>79375</xdr:colOff>
      <xdr:row>55</xdr:row>
      <xdr:rowOff>144535</xdr:rowOff>
    </xdr:to>
    <xdr:sp macro="" textlink="">
      <xdr:nvSpPr>
        <xdr:cNvPr id="373" name="円/楕円 372"/>
        <xdr:cNvSpPr/>
      </xdr:nvSpPr>
      <xdr:spPr>
        <a:xfrm>
          <a:off x="9588500" y="94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161062</xdr:rowOff>
    </xdr:from>
    <xdr:ext cx="534377" cy="259045"/>
    <xdr:sp macro="" textlink="">
      <xdr:nvSpPr>
        <xdr:cNvPr id="374" name="テキスト ボックス 373"/>
        <xdr:cNvSpPr txBox="1"/>
      </xdr:nvSpPr>
      <xdr:spPr>
        <a:xfrm>
          <a:off x="9372111" y="92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36894</xdr:rowOff>
    </xdr:from>
    <xdr:to>
      <xdr:col>12</xdr:col>
      <xdr:colOff>561975</xdr:colOff>
      <xdr:row>53</xdr:row>
      <xdr:rowOff>138494</xdr:rowOff>
    </xdr:to>
    <xdr:sp macro="" textlink="">
      <xdr:nvSpPr>
        <xdr:cNvPr id="375" name="円/楕円 374"/>
        <xdr:cNvSpPr/>
      </xdr:nvSpPr>
      <xdr:spPr>
        <a:xfrm>
          <a:off x="8699500" y="912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155021</xdr:rowOff>
    </xdr:from>
    <xdr:ext cx="534377" cy="259045"/>
    <xdr:sp macro="" textlink="">
      <xdr:nvSpPr>
        <xdr:cNvPr id="376" name="テキスト ボックス 375"/>
        <xdr:cNvSpPr txBox="1"/>
      </xdr:nvSpPr>
      <xdr:spPr>
        <a:xfrm>
          <a:off x="8483111" y="88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133690</xdr:rowOff>
    </xdr:from>
    <xdr:to>
      <xdr:col>11</xdr:col>
      <xdr:colOff>358775</xdr:colOff>
      <xdr:row>57</xdr:row>
      <xdr:rowOff>63840</xdr:rowOff>
    </xdr:to>
    <xdr:sp macro="" textlink="">
      <xdr:nvSpPr>
        <xdr:cNvPr id="377" name="円/楕円 376"/>
        <xdr:cNvSpPr/>
      </xdr:nvSpPr>
      <xdr:spPr>
        <a:xfrm>
          <a:off x="7810500" y="973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80367</xdr:rowOff>
    </xdr:from>
    <xdr:ext cx="534377" cy="259045"/>
    <xdr:sp macro="" textlink="">
      <xdr:nvSpPr>
        <xdr:cNvPr id="378" name="テキスト ボックス 377"/>
        <xdr:cNvSpPr txBox="1"/>
      </xdr:nvSpPr>
      <xdr:spPr>
        <a:xfrm>
          <a:off x="7594111" y="95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160240</xdr:rowOff>
    </xdr:from>
    <xdr:to>
      <xdr:col>10</xdr:col>
      <xdr:colOff>155575</xdr:colOff>
      <xdr:row>56</xdr:row>
      <xdr:rowOff>90390</xdr:rowOff>
    </xdr:to>
    <xdr:sp macro="" textlink="">
      <xdr:nvSpPr>
        <xdr:cNvPr id="379" name="円/楕円 378"/>
        <xdr:cNvSpPr/>
      </xdr:nvSpPr>
      <xdr:spPr>
        <a:xfrm>
          <a:off x="6921500" y="95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106917</xdr:rowOff>
    </xdr:from>
    <xdr:ext cx="534377" cy="259045"/>
    <xdr:sp macro="" textlink="">
      <xdr:nvSpPr>
        <xdr:cNvPr id="380" name="テキスト ボックス 379"/>
        <xdr:cNvSpPr txBox="1"/>
      </xdr:nvSpPr>
      <xdr:spPr>
        <a:xfrm>
          <a:off x="6705111" y="93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107403</xdr:rowOff>
    </xdr:from>
    <xdr:to>
      <xdr:col>15</xdr:col>
      <xdr:colOff>180975</xdr:colOff>
      <xdr:row>77</xdr:row>
      <xdr:rowOff>140729</xdr:rowOff>
    </xdr:to>
    <xdr:cxnSp macro="">
      <xdr:nvCxnSpPr>
        <xdr:cNvPr id="411" name="直線コネクタ 410"/>
        <xdr:cNvCxnSpPr/>
      </xdr:nvCxnSpPr>
      <xdr:spPr>
        <a:xfrm>
          <a:off x="9639300" y="13309053"/>
          <a:ext cx="8382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2"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5" name="テキスト ボックス 414"/>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89929</xdr:rowOff>
    </xdr:from>
    <xdr:to>
      <xdr:col>15</xdr:col>
      <xdr:colOff>231775</xdr:colOff>
      <xdr:row>78</xdr:row>
      <xdr:rowOff>20079</xdr:rowOff>
    </xdr:to>
    <xdr:sp macro="" textlink="">
      <xdr:nvSpPr>
        <xdr:cNvPr id="421" name="円/楕円 420"/>
        <xdr:cNvSpPr/>
      </xdr:nvSpPr>
      <xdr:spPr>
        <a:xfrm>
          <a:off x="10426700" y="132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112806</xdr:rowOff>
    </xdr:from>
    <xdr:ext cx="534377" cy="259045"/>
    <xdr:sp macro="" textlink="">
      <xdr:nvSpPr>
        <xdr:cNvPr id="422" name="普通建設事業費 （ うち新規整備　）該当値テキスト"/>
        <xdr:cNvSpPr txBox="1"/>
      </xdr:nvSpPr>
      <xdr:spPr>
        <a:xfrm>
          <a:off x="10528300" y="1314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56603</xdr:rowOff>
    </xdr:from>
    <xdr:to>
      <xdr:col>14</xdr:col>
      <xdr:colOff>79375</xdr:colOff>
      <xdr:row>77</xdr:row>
      <xdr:rowOff>158203</xdr:rowOff>
    </xdr:to>
    <xdr:sp macro="" textlink="">
      <xdr:nvSpPr>
        <xdr:cNvPr id="423" name="円/楕円 422"/>
        <xdr:cNvSpPr/>
      </xdr:nvSpPr>
      <xdr:spPr>
        <a:xfrm>
          <a:off x="9588500" y="132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3280</xdr:rowOff>
    </xdr:from>
    <xdr:ext cx="534377" cy="259045"/>
    <xdr:sp macro="" textlink="">
      <xdr:nvSpPr>
        <xdr:cNvPr id="424" name="テキスト ボックス 423"/>
        <xdr:cNvSpPr txBox="1"/>
      </xdr:nvSpPr>
      <xdr:spPr>
        <a:xfrm>
          <a:off x="9372111" y="130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16027</xdr:rowOff>
    </xdr:from>
    <xdr:to>
      <xdr:col>15</xdr:col>
      <xdr:colOff>180975</xdr:colOff>
      <xdr:row>93</xdr:row>
      <xdr:rowOff>119616</xdr:rowOff>
    </xdr:to>
    <xdr:cxnSp macro="">
      <xdr:nvCxnSpPr>
        <xdr:cNvPr id="455" name="直線コネクタ 454"/>
        <xdr:cNvCxnSpPr/>
      </xdr:nvCxnSpPr>
      <xdr:spPr>
        <a:xfrm flipV="1">
          <a:off x="9639300" y="15617977"/>
          <a:ext cx="838200" cy="44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6"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59" name="テキスト ボックス 458"/>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136677</xdr:rowOff>
    </xdr:from>
    <xdr:to>
      <xdr:col>15</xdr:col>
      <xdr:colOff>231775</xdr:colOff>
      <xdr:row>91</xdr:row>
      <xdr:rowOff>66827</xdr:rowOff>
    </xdr:to>
    <xdr:sp macro="" textlink="">
      <xdr:nvSpPr>
        <xdr:cNvPr id="465" name="円/楕円 464"/>
        <xdr:cNvSpPr/>
      </xdr:nvSpPr>
      <xdr:spPr>
        <a:xfrm>
          <a:off x="10426700" y="1556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159554</xdr:rowOff>
    </xdr:from>
    <xdr:ext cx="534377" cy="259045"/>
    <xdr:sp macro="" textlink="">
      <xdr:nvSpPr>
        <xdr:cNvPr id="466" name="普通建設事業費 （ うち更新整備　）該当値テキスト"/>
        <xdr:cNvSpPr txBox="1"/>
      </xdr:nvSpPr>
      <xdr:spPr>
        <a:xfrm>
          <a:off x="10528300" y="1541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44,537</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68816</xdr:rowOff>
    </xdr:from>
    <xdr:to>
      <xdr:col>14</xdr:col>
      <xdr:colOff>79375</xdr:colOff>
      <xdr:row>93</xdr:row>
      <xdr:rowOff>170416</xdr:rowOff>
    </xdr:to>
    <xdr:sp macro="" textlink="">
      <xdr:nvSpPr>
        <xdr:cNvPr id="467" name="円/楕円 466"/>
        <xdr:cNvSpPr/>
      </xdr:nvSpPr>
      <xdr:spPr>
        <a:xfrm>
          <a:off x="9588500" y="160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15493</xdr:rowOff>
    </xdr:from>
    <xdr:ext cx="534377" cy="259045"/>
    <xdr:sp macro="" textlink="">
      <xdr:nvSpPr>
        <xdr:cNvPr id="468" name="テキスト ボックス 467"/>
        <xdr:cNvSpPr txBox="1"/>
      </xdr:nvSpPr>
      <xdr:spPr>
        <a:xfrm>
          <a:off x="9372111" y="157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19838</xdr:rowOff>
    </xdr:from>
    <xdr:to>
      <xdr:col>23</xdr:col>
      <xdr:colOff>517525</xdr:colOff>
      <xdr:row>39</xdr:row>
      <xdr:rowOff>31306</xdr:rowOff>
    </xdr:to>
    <xdr:cxnSp macro="">
      <xdr:nvCxnSpPr>
        <xdr:cNvPr id="497" name="直線コネクタ 496"/>
        <xdr:cNvCxnSpPr/>
      </xdr:nvCxnSpPr>
      <xdr:spPr>
        <a:xfrm>
          <a:off x="15481300" y="6706388"/>
          <a:ext cx="8382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168732</xdr:rowOff>
    </xdr:from>
    <xdr:to>
      <xdr:col>22</xdr:col>
      <xdr:colOff>365125</xdr:colOff>
      <xdr:row>39</xdr:row>
      <xdr:rowOff>19838</xdr:rowOff>
    </xdr:to>
    <xdr:cxnSp macro="">
      <xdr:nvCxnSpPr>
        <xdr:cNvPr id="500" name="直線コネクタ 499"/>
        <xdr:cNvCxnSpPr/>
      </xdr:nvCxnSpPr>
      <xdr:spPr>
        <a:xfrm>
          <a:off x="14592300" y="6683832"/>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168732</xdr:rowOff>
    </xdr:from>
    <xdr:to>
      <xdr:col>21</xdr:col>
      <xdr:colOff>161925</xdr:colOff>
      <xdr:row>38</xdr:row>
      <xdr:rowOff>170752</xdr:rowOff>
    </xdr:to>
    <xdr:cxnSp macro="">
      <xdr:nvCxnSpPr>
        <xdr:cNvPr id="503" name="直線コネクタ 502"/>
        <xdr:cNvCxnSpPr/>
      </xdr:nvCxnSpPr>
      <xdr:spPr>
        <a:xfrm flipV="1">
          <a:off x="13703300" y="6683832"/>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48544</xdr:rowOff>
    </xdr:from>
    <xdr:ext cx="378565" cy="259045"/>
    <xdr:sp macro="" textlink="">
      <xdr:nvSpPr>
        <xdr:cNvPr id="505" name="テキスト ボックス 504"/>
        <xdr:cNvSpPr txBox="1"/>
      </xdr:nvSpPr>
      <xdr:spPr>
        <a:xfrm>
          <a:off x="14403017" y="673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117831</xdr:rowOff>
    </xdr:from>
    <xdr:to>
      <xdr:col>19</xdr:col>
      <xdr:colOff>644525</xdr:colOff>
      <xdr:row>38</xdr:row>
      <xdr:rowOff>170752</xdr:rowOff>
    </xdr:to>
    <xdr:cxnSp macro="">
      <xdr:nvCxnSpPr>
        <xdr:cNvPr id="506" name="直線コネクタ 505"/>
        <xdr:cNvCxnSpPr/>
      </xdr:nvCxnSpPr>
      <xdr:spPr>
        <a:xfrm>
          <a:off x="12814300" y="6632931"/>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35399</xdr:rowOff>
    </xdr:from>
    <xdr:ext cx="469744" cy="259045"/>
    <xdr:sp macro="" textlink="">
      <xdr:nvSpPr>
        <xdr:cNvPr id="510" name="テキスト ボックス 509"/>
        <xdr:cNvSpPr txBox="1"/>
      </xdr:nvSpPr>
      <xdr:spPr>
        <a:xfrm>
          <a:off x="12579427" y="672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151956</xdr:rowOff>
    </xdr:from>
    <xdr:to>
      <xdr:col>23</xdr:col>
      <xdr:colOff>568325</xdr:colOff>
      <xdr:row>39</xdr:row>
      <xdr:rowOff>82106</xdr:rowOff>
    </xdr:to>
    <xdr:sp macro="" textlink="">
      <xdr:nvSpPr>
        <xdr:cNvPr id="516" name="円/楕円 515"/>
        <xdr:cNvSpPr/>
      </xdr:nvSpPr>
      <xdr:spPr>
        <a:xfrm>
          <a:off x="16268700" y="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104361</xdr:rowOff>
    </xdr:from>
    <xdr:ext cx="378565" cy="259045"/>
    <xdr:sp macro="" textlink="">
      <xdr:nvSpPr>
        <xdr:cNvPr id="517" name="災害復旧事業費該当値テキスト"/>
        <xdr:cNvSpPr txBox="1"/>
      </xdr:nvSpPr>
      <xdr:spPr>
        <a:xfrm>
          <a:off x="16370300" y="6619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140488</xdr:rowOff>
    </xdr:from>
    <xdr:to>
      <xdr:col>22</xdr:col>
      <xdr:colOff>415925</xdr:colOff>
      <xdr:row>39</xdr:row>
      <xdr:rowOff>70638</xdr:rowOff>
    </xdr:to>
    <xdr:sp macro="" textlink="">
      <xdr:nvSpPr>
        <xdr:cNvPr id="518" name="円/楕円 517"/>
        <xdr:cNvSpPr/>
      </xdr:nvSpPr>
      <xdr:spPr>
        <a:xfrm>
          <a:off x="15430500" y="66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61765</xdr:rowOff>
    </xdr:from>
    <xdr:ext cx="378565" cy="259045"/>
    <xdr:sp macro="" textlink="">
      <xdr:nvSpPr>
        <xdr:cNvPr id="519" name="テキスト ボックス 518"/>
        <xdr:cNvSpPr txBox="1"/>
      </xdr:nvSpPr>
      <xdr:spPr>
        <a:xfrm>
          <a:off x="15292017" y="6748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117932</xdr:rowOff>
    </xdr:from>
    <xdr:to>
      <xdr:col>21</xdr:col>
      <xdr:colOff>212725</xdr:colOff>
      <xdr:row>39</xdr:row>
      <xdr:rowOff>48082</xdr:rowOff>
    </xdr:to>
    <xdr:sp macro="" textlink="">
      <xdr:nvSpPr>
        <xdr:cNvPr id="520" name="円/楕円 519"/>
        <xdr:cNvSpPr/>
      </xdr:nvSpPr>
      <xdr:spPr>
        <a:xfrm>
          <a:off x="14541500" y="66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64609</xdr:rowOff>
    </xdr:from>
    <xdr:ext cx="469744" cy="259045"/>
    <xdr:sp macro="" textlink="">
      <xdr:nvSpPr>
        <xdr:cNvPr id="521" name="テキスト ボックス 520"/>
        <xdr:cNvSpPr txBox="1"/>
      </xdr:nvSpPr>
      <xdr:spPr>
        <a:xfrm>
          <a:off x="14357427" y="640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119952</xdr:rowOff>
    </xdr:from>
    <xdr:to>
      <xdr:col>20</xdr:col>
      <xdr:colOff>9525</xdr:colOff>
      <xdr:row>39</xdr:row>
      <xdr:rowOff>50102</xdr:rowOff>
    </xdr:to>
    <xdr:sp macro="" textlink="">
      <xdr:nvSpPr>
        <xdr:cNvPr id="522" name="円/楕円 521"/>
        <xdr:cNvSpPr/>
      </xdr:nvSpPr>
      <xdr:spPr>
        <a:xfrm>
          <a:off x="13652500" y="663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41229</xdr:rowOff>
    </xdr:from>
    <xdr:ext cx="469744" cy="259045"/>
    <xdr:sp macro="" textlink="">
      <xdr:nvSpPr>
        <xdr:cNvPr id="523" name="テキスト ボックス 522"/>
        <xdr:cNvSpPr txBox="1"/>
      </xdr:nvSpPr>
      <xdr:spPr>
        <a:xfrm>
          <a:off x="13468427" y="67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67031</xdr:rowOff>
    </xdr:from>
    <xdr:to>
      <xdr:col>18</xdr:col>
      <xdr:colOff>492125</xdr:colOff>
      <xdr:row>38</xdr:row>
      <xdr:rowOff>168631</xdr:rowOff>
    </xdr:to>
    <xdr:sp macro="" textlink="">
      <xdr:nvSpPr>
        <xdr:cNvPr id="524" name="円/楕円 523"/>
        <xdr:cNvSpPr/>
      </xdr:nvSpPr>
      <xdr:spPr>
        <a:xfrm>
          <a:off x="12763500" y="65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13708</xdr:rowOff>
    </xdr:from>
    <xdr:ext cx="469744" cy="259045"/>
    <xdr:sp macro="" textlink="">
      <xdr:nvSpPr>
        <xdr:cNvPr id="525" name="テキスト ボックス 524"/>
        <xdr:cNvSpPr txBox="1"/>
      </xdr:nvSpPr>
      <xdr:spPr>
        <a:xfrm>
          <a:off x="12579427" y="635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109022</xdr:rowOff>
    </xdr:from>
    <xdr:to>
      <xdr:col>23</xdr:col>
      <xdr:colOff>517525</xdr:colOff>
      <xdr:row>73</xdr:row>
      <xdr:rowOff>117594</xdr:rowOff>
    </xdr:to>
    <xdr:cxnSp macro="">
      <xdr:nvCxnSpPr>
        <xdr:cNvPr id="602" name="直線コネクタ 601"/>
        <xdr:cNvCxnSpPr/>
      </xdr:nvCxnSpPr>
      <xdr:spPr>
        <a:xfrm>
          <a:off x="15481300" y="12624872"/>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3"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105456</xdr:rowOff>
    </xdr:from>
    <xdr:to>
      <xdr:col>22</xdr:col>
      <xdr:colOff>365125</xdr:colOff>
      <xdr:row>73</xdr:row>
      <xdr:rowOff>109022</xdr:rowOff>
    </xdr:to>
    <xdr:cxnSp macro="">
      <xdr:nvCxnSpPr>
        <xdr:cNvPr id="605" name="直線コネクタ 604"/>
        <xdr:cNvCxnSpPr/>
      </xdr:nvCxnSpPr>
      <xdr:spPr>
        <a:xfrm>
          <a:off x="14592300" y="12621306"/>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7" name="テキスト ボックス 606"/>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98803</xdr:rowOff>
    </xdr:from>
    <xdr:to>
      <xdr:col>21</xdr:col>
      <xdr:colOff>161925</xdr:colOff>
      <xdr:row>73</xdr:row>
      <xdr:rowOff>105456</xdr:rowOff>
    </xdr:to>
    <xdr:cxnSp macro="">
      <xdr:nvCxnSpPr>
        <xdr:cNvPr id="608" name="直線コネクタ 607"/>
        <xdr:cNvCxnSpPr/>
      </xdr:nvCxnSpPr>
      <xdr:spPr>
        <a:xfrm>
          <a:off x="13703300" y="12614653"/>
          <a:ext cx="889000" cy="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38912</xdr:rowOff>
    </xdr:from>
    <xdr:ext cx="534377" cy="259045"/>
    <xdr:sp macro="" textlink="">
      <xdr:nvSpPr>
        <xdr:cNvPr id="610" name="テキスト ボックス 609"/>
        <xdr:cNvSpPr txBox="1"/>
      </xdr:nvSpPr>
      <xdr:spPr>
        <a:xfrm>
          <a:off x="14325111" y="130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98803</xdr:rowOff>
    </xdr:from>
    <xdr:to>
      <xdr:col>19</xdr:col>
      <xdr:colOff>644525</xdr:colOff>
      <xdr:row>73</xdr:row>
      <xdr:rowOff>137665</xdr:rowOff>
    </xdr:to>
    <xdr:cxnSp macro="">
      <xdr:nvCxnSpPr>
        <xdr:cNvPr id="611" name="直線コネクタ 610"/>
        <xdr:cNvCxnSpPr/>
      </xdr:nvCxnSpPr>
      <xdr:spPr>
        <a:xfrm flipV="1">
          <a:off x="12814300" y="12614653"/>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26156</xdr:rowOff>
    </xdr:from>
    <xdr:ext cx="534377" cy="259045"/>
    <xdr:sp macro="" textlink="">
      <xdr:nvSpPr>
        <xdr:cNvPr id="613" name="テキスト ボックス 612"/>
        <xdr:cNvSpPr txBox="1"/>
      </xdr:nvSpPr>
      <xdr:spPr>
        <a:xfrm>
          <a:off x="13436111" y="130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159111</xdr:rowOff>
    </xdr:from>
    <xdr:ext cx="534377" cy="259045"/>
    <xdr:sp macro="" textlink="">
      <xdr:nvSpPr>
        <xdr:cNvPr id="615" name="テキスト ボックス 614"/>
        <xdr:cNvSpPr txBox="1"/>
      </xdr:nvSpPr>
      <xdr:spPr>
        <a:xfrm>
          <a:off x="1254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66794</xdr:rowOff>
    </xdr:from>
    <xdr:to>
      <xdr:col>23</xdr:col>
      <xdr:colOff>568325</xdr:colOff>
      <xdr:row>73</xdr:row>
      <xdr:rowOff>168394</xdr:rowOff>
    </xdr:to>
    <xdr:sp macro="" textlink="">
      <xdr:nvSpPr>
        <xdr:cNvPr id="621" name="円/楕円 620"/>
        <xdr:cNvSpPr/>
      </xdr:nvSpPr>
      <xdr:spPr>
        <a:xfrm>
          <a:off x="16268700" y="125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89671</xdr:rowOff>
    </xdr:from>
    <xdr:ext cx="534377" cy="259045"/>
    <xdr:sp macro="" textlink="">
      <xdr:nvSpPr>
        <xdr:cNvPr id="622" name="公債費該当値テキスト"/>
        <xdr:cNvSpPr txBox="1"/>
      </xdr:nvSpPr>
      <xdr:spPr>
        <a:xfrm>
          <a:off x="16370300" y="124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58,467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58222</xdr:rowOff>
    </xdr:from>
    <xdr:to>
      <xdr:col>22</xdr:col>
      <xdr:colOff>415925</xdr:colOff>
      <xdr:row>73</xdr:row>
      <xdr:rowOff>159822</xdr:rowOff>
    </xdr:to>
    <xdr:sp macro="" textlink="">
      <xdr:nvSpPr>
        <xdr:cNvPr id="623" name="円/楕円 622"/>
        <xdr:cNvSpPr/>
      </xdr:nvSpPr>
      <xdr:spPr>
        <a:xfrm>
          <a:off x="15430500" y="1257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4899</xdr:rowOff>
    </xdr:from>
    <xdr:ext cx="534377" cy="259045"/>
    <xdr:sp macro="" textlink="">
      <xdr:nvSpPr>
        <xdr:cNvPr id="624" name="テキスト ボックス 623"/>
        <xdr:cNvSpPr txBox="1"/>
      </xdr:nvSpPr>
      <xdr:spPr>
        <a:xfrm>
          <a:off x="15214111" y="123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58,842</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54656</xdr:rowOff>
    </xdr:from>
    <xdr:to>
      <xdr:col>21</xdr:col>
      <xdr:colOff>212725</xdr:colOff>
      <xdr:row>73</xdr:row>
      <xdr:rowOff>156256</xdr:rowOff>
    </xdr:to>
    <xdr:sp macro="" textlink="">
      <xdr:nvSpPr>
        <xdr:cNvPr id="625" name="円/楕円 624"/>
        <xdr:cNvSpPr/>
      </xdr:nvSpPr>
      <xdr:spPr>
        <a:xfrm>
          <a:off x="14541500" y="125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1333</xdr:rowOff>
    </xdr:from>
    <xdr:ext cx="534377" cy="259045"/>
    <xdr:sp macro="" textlink="">
      <xdr:nvSpPr>
        <xdr:cNvPr id="626" name="テキスト ボックス 625"/>
        <xdr:cNvSpPr txBox="1"/>
      </xdr:nvSpPr>
      <xdr:spPr>
        <a:xfrm>
          <a:off x="14325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48003</xdr:rowOff>
    </xdr:from>
    <xdr:to>
      <xdr:col>20</xdr:col>
      <xdr:colOff>9525</xdr:colOff>
      <xdr:row>73</xdr:row>
      <xdr:rowOff>149603</xdr:rowOff>
    </xdr:to>
    <xdr:sp macro="" textlink="">
      <xdr:nvSpPr>
        <xdr:cNvPr id="627" name="円/楕円 626"/>
        <xdr:cNvSpPr/>
      </xdr:nvSpPr>
      <xdr:spPr>
        <a:xfrm>
          <a:off x="13652500" y="1256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166130</xdr:rowOff>
    </xdr:from>
    <xdr:ext cx="534377" cy="259045"/>
    <xdr:sp macro="" textlink="">
      <xdr:nvSpPr>
        <xdr:cNvPr id="628" name="テキスト ボックス 627"/>
        <xdr:cNvSpPr txBox="1"/>
      </xdr:nvSpPr>
      <xdr:spPr>
        <a:xfrm>
          <a:off x="13436111" y="1233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59,289</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86865</xdr:rowOff>
    </xdr:from>
    <xdr:to>
      <xdr:col>18</xdr:col>
      <xdr:colOff>492125</xdr:colOff>
      <xdr:row>74</xdr:row>
      <xdr:rowOff>17015</xdr:rowOff>
    </xdr:to>
    <xdr:sp macro="" textlink="">
      <xdr:nvSpPr>
        <xdr:cNvPr id="629" name="円/楕円 628"/>
        <xdr:cNvSpPr/>
      </xdr:nvSpPr>
      <xdr:spPr>
        <a:xfrm>
          <a:off x="12763500" y="12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33542</xdr:rowOff>
    </xdr:from>
    <xdr:ext cx="534377" cy="259045"/>
    <xdr:sp macro="" textlink="">
      <xdr:nvSpPr>
        <xdr:cNvPr id="630" name="テキスト ボックス 629"/>
        <xdr:cNvSpPr txBox="1"/>
      </xdr:nvSpPr>
      <xdr:spPr>
        <a:xfrm>
          <a:off x="12547111" y="123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47537</xdr:rowOff>
    </xdr:from>
    <xdr:to>
      <xdr:col>23</xdr:col>
      <xdr:colOff>517525</xdr:colOff>
      <xdr:row>98</xdr:row>
      <xdr:rowOff>48107</xdr:rowOff>
    </xdr:to>
    <xdr:cxnSp macro="">
      <xdr:nvCxnSpPr>
        <xdr:cNvPr id="659" name="直線コネクタ 658"/>
        <xdr:cNvCxnSpPr/>
      </xdr:nvCxnSpPr>
      <xdr:spPr>
        <a:xfrm>
          <a:off x="15481300" y="16849637"/>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161226</xdr:rowOff>
    </xdr:from>
    <xdr:to>
      <xdr:col>22</xdr:col>
      <xdr:colOff>365125</xdr:colOff>
      <xdr:row>98</xdr:row>
      <xdr:rowOff>47537</xdr:rowOff>
    </xdr:to>
    <xdr:cxnSp macro="">
      <xdr:nvCxnSpPr>
        <xdr:cNvPr id="662" name="直線コネクタ 661"/>
        <xdr:cNvCxnSpPr/>
      </xdr:nvCxnSpPr>
      <xdr:spPr>
        <a:xfrm>
          <a:off x="14592300" y="16620426"/>
          <a:ext cx="889000" cy="2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161226</xdr:rowOff>
    </xdr:from>
    <xdr:to>
      <xdr:col>21</xdr:col>
      <xdr:colOff>161925</xdr:colOff>
      <xdr:row>97</xdr:row>
      <xdr:rowOff>94323</xdr:rowOff>
    </xdr:to>
    <xdr:cxnSp macro="">
      <xdr:nvCxnSpPr>
        <xdr:cNvPr id="665" name="直線コネクタ 664"/>
        <xdr:cNvCxnSpPr/>
      </xdr:nvCxnSpPr>
      <xdr:spPr>
        <a:xfrm flipV="1">
          <a:off x="13703300" y="16620426"/>
          <a:ext cx="889000" cy="10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59250</xdr:rowOff>
    </xdr:from>
    <xdr:ext cx="469744" cy="259045"/>
    <xdr:sp macro="" textlink="">
      <xdr:nvSpPr>
        <xdr:cNvPr id="667" name="テキスト ボックス 666"/>
        <xdr:cNvSpPr txBox="1"/>
      </xdr:nvSpPr>
      <xdr:spPr>
        <a:xfrm>
          <a:off x="14357427" y="1668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94323</xdr:rowOff>
    </xdr:from>
    <xdr:to>
      <xdr:col>19</xdr:col>
      <xdr:colOff>644525</xdr:colOff>
      <xdr:row>98</xdr:row>
      <xdr:rowOff>92570</xdr:rowOff>
    </xdr:to>
    <xdr:cxnSp macro="">
      <xdr:nvCxnSpPr>
        <xdr:cNvPr id="668" name="直線コネクタ 667"/>
        <xdr:cNvCxnSpPr/>
      </xdr:nvCxnSpPr>
      <xdr:spPr>
        <a:xfrm flipV="1">
          <a:off x="12814300" y="16724973"/>
          <a:ext cx="889000" cy="16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168757</xdr:rowOff>
    </xdr:from>
    <xdr:to>
      <xdr:col>23</xdr:col>
      <xdr:colOff>568325</xdr:colOff>
      <xdr:row>98</xdr:row>
      <xdr:rowOff>98907</xdr:rowOff>
    </xdr:to>
    <xdr:sp macro="" textlink="">
      <xdr:nvSpPr>
        <xdr:cNvPr id="678" name="円/楕円 677"/>
        <xdr:cNvSpPr/>
      </xdr:nvSpPr>
      <xdr:spPr>
        <a:xfrm>
          <a:off x="16268700" y="167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147184</xdr:rowOff>
    </xdr:from>
    <xdr:ext cx="469744" cy="259045"/>
    <xdr:sp macro="" textlink="">
      <xdr:nvSpPr>
        <xdr:cNvPr id="679" name="積立金該当値テキスト"/>
        <xdr:cNvSpPr txBox="1"/>
      </xdr:nvSpPr>
      <xdr:spPr>
        <a:xfrm>
          <a:off x="16370300" y="1677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168187</xdr:rowOff>
    </xdr:from>
    <xdr:to>
      <xdr:col>22</xdr:col>
      <xdr:colOff>415925</xdr:colOff>
      <xdr:row>98</xdr:row>
      <xdr:rowOff>98337</xdr:rowOff>
    </xdr:to>
    <xdr:sp macro="" textlink="">
      <xdr:nvSpPr>
        <xdr:cNvPr id="680" name="円/楕円 679"/>
        <xdr:cNvSpPr/>
      </xdr:nvSpPr>
      <xdr:spPr>
        <a:xfrm>
          <a:off x="15430500" y="167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89464</xdr:rowOff>
    </xdr:from>
    <xdr:ext cx="469744" cy="259045"/>
    <xdr:sp macro="" textlink="">
      <xdr:nvSpPr>
        <xdr:cNvPr id="681" name="テキスト ボックス 680"/>
        <xdr:cNvSpPr txBox="1"/>
      </xdr:nvSpPr>
      <xdr:spPr>
        <a:xfrm>
          <a:off x="15246427" y="1689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110426</xdr:rowOff>
    </xdr:from>
    <xdr:to>
      <xdr:col>21</xdr:col>
      <xdr:colOff>212725</xdr:colOff>
      <xdr:row>97</xdr:row>
      <xdr:rowOff>40576</xdr:rowOff>
    </xdr:to>
    <xdr:sp macro="" textlink="">
      <xdr:nvSpPr>
        <xdr:cNvPr id="682" name="円/楕円 681"/>
        <xdr:cNvSpPr/>
      </xdr:nvSpPr>
      <xdr:spPr>
        <a:xfrm>
          <a:off x="14541500" y="165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57103</xdr:rowOff>
    </xdr:from>
    <xdr:ext cx="534377" cy="259045"/>
    <xdr:sp macro="" textlink="">
      <xdr:nvSpPr>
        <xdr:cNvPr id="683" name="テキスト ボックス 682"/>
        <xdr:cNvSpPr txBox="1"/>
      </xdr:nvSpPr>
      <xdr:spPr>
        <a:xfrm>
          <a:off x="14325111" y="163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43523</xdr:rowOff>
    </xdr:from>
    <xdr:to>
      <xdr:col>20</xdr:col>
      <xdr:colOff>9525</xdr:colOff>
      <xdr:row>97</xdr:row>
      <xdr:rowOff>145123</xdr:rowOff>
    </xdr:to>
    <xdr:sp macro="" textlink="">
      <xdr:nvSpPr>
        <xdr:cNvPr id="684" name="円/楕円 683"/>
        <xdr:cNvSpPr/>
      </xdr:nvSpPr>
      <xdr:spPr>
        <a:xfrm>
          <a:off x="13652500" y="166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136250</xdr:rowOff>
    </xdr:from>
    <xdr:ext cx="469744" cy="259045"/>
    <xdr:sp macro="" textlink="">
      <xdr:nvSpPr>
        <xdr:cNvPr id="685" name="テキスト ボックス 684"/>
        <xdr:cNvSpPr txBox="1"/>
      </xdr:nvSpPr>
      <xdr:spPr>
        <a:xfrm>
          <a:off x="13468427" y="1676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41770</xdr:rowOff>
    </xdr:from>
    <xdr:to>
      <xdr:col>18</xdr:col>
      <xdr:colOff>492125</xdr:colOff>
      <xdr:row>98</xdr:row>
      <xdr:rowOff>143370</xdr:rowOff>
    </xdr:to>
    <xdr:sp macro="" textlink="">
      <xdr:nvSpPr>
        <xdr:cNvPr id="686" name="円/楕円 685"/>
        <xdr:cNvSpPr/>
      </xdr:nvSpPr>
      <xdr:spPr>
        <a:xfrm>
          <a:off x="12763500" y="168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134497</xdr:rowOff>
    </xdr:from>
    <xdr:ext cx="469744" cy="259045"/>
    <xdr:sp macro="" textlink="">
      <xdr:nvSpPr>
        <xdr:cNvPr id="687" name="テキスト ボックス 686"/>
        <xdr:cNvSpPr txBox="1"/>
      </xdr:nvSpPr>
      <xdr:spPr>
        <a:xfrm>
          <a:off x="12579427" y="169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152436</xdr:rowOff>
    </xdr:from>
    <xdr:to>
      <xdr:col>32</xdr:col>
      <xdr:colOff>187325</xdr:colOff>
      <xdr:row>38</xdr:row>
      <xdr:rowOff>153579</xdr:rowOff>
    </xdr:to>
    <xdr:cxnSp macro="">
      <xdr:nvCxnSpPr>
        <xdr:cNvPr id="718" name="直線コネクタ 717"/>
        <xdr:cNvCxnSpPr/>
      </xdr:nvCxnSpPr>
      <xdr:spPr>
        <a:xfrm flipV="1">
          <a:off x="21323300" y="666753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151620</xdr:rowOff>
    </xdr:from>
    <xdr:to>
      <xdr:col>31</xdr:col>
      <xdr:colOff>34925</xdr:colOff>
      <xdr:row>38</xdr:row>
      <xdr:rowOff>153579</xdr:rowOff>
    </xdr:to>
    <xdr:cxnSp macro="">
      <xdr:nvCxnSpPr>
        <xdr:cNvPr id="721" name="直線コネクタ 720"/>
        <xdr:cNvCxnSpPr/>
      </xdr:nvCxnSpPr>
      <xdr:spPr>
        <a:xfrm>
          <a:off x="20434300" y="666672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136271</xdr:rowOff>
    </xdr:from>
    <xdr:to>
      <xdr:col>29</xdr:col>
      <xdr:colOff>517525</xdr:colOff>
      <xdr:row>38</xdr:row>
      <xdr:rowOff>151620</xdr:rowOff>
    </xdr:to>
    <xdr:cxnSp macro="">
      <xdr:nvCxnSpPr>
        <xdr:cNvPr id="724" name="直線コネクタ 723"/>
        <xdr:cNvCxnSpPr/>
      </xdr:nvCxnSpPr>
      <xdr:spPr>
        <a:xfrm>
          <a:off x="19545300" y="6651371"/>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120596</xdr:rowOff>
    </xdr:from>
    <xdr:to>
      <xdr:col>28</xdr:col>
      <xdr:colOff>314325</xdr:colOff>
      <xdr:row>38</xdr:row>
      <xdr:rowOff>136271</xdr:rowOff>
    </xdr:to>
    <xdr:cxnSp macro="">
      <xdr:nvCxnSpPr>
        <xdr:cNvPr id="727" name="直線コネクタ 726"/>
        <xdr:cNvCxnSpPr/>
      </xdr:nvCxnSpPr>
      <xdr:spPr>
        <a:xfrm>
          <a:off x="18656300" y="6121346"/>
          <a:ext cx="889000" cy="5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31" name="テキスト ボックス 730"/>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101636</xdr:rowOff>
    </xdr:from>
    <xdr:to>
      <xdr:col>32</xdr:col>
      <xdr:colOff>238125</xdr:colOff>
      <xdr:row>39</xdr:row>
      <xdr:rowOff>31786</xdr:rowOff>
    </xdr:to>
    <xdr:sp macro="" textlink="">
      <xdr:nvSpPr>
        <xdr:cNvPr id="737" name="円/楕円 736"/>
        <xdr:cNvSpPr/>
      </xdr:nvSpPr>
      <xdr:spPr>
        <a:xfrm>
          <a:off x="22110700" y="66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16563</xdr:rowOff>
    </xdr:from>
    <xdr:ext cx="378565" cy="259045"/>
    <xdr:sp macro="" textlink="">
      <xdr:nvSpPr>
        <xdr:cNvPr id="738" name="投資及び出資金該当値テキスト"/>
        <xdr:cNvSpPr txBox="1"/>
      </xdr:nvSpPr>
      <xdr:spPr>
        <a:xfrm>
          <a:off x="22212300" y="6531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102779</xdr:rowOff>
    </xdr:from>
    <xdr:to>
      <xdr:col>31</xdr:col>
      <xdr:colOff>85725</xdr:colOff>
      <xdr:row>39</xdr:row>
      <xdr:rowOff>32929</xdr:rowOff>
    </xdr:to>
    <xdr:sp macro="" textlink="">
      <xdr:nvSpPr>
        <xdr:cNvPr id="739" name="円/楕円 738"/>
        <xdr:cNvSpPr/>
      </xdr:nvSpPr>
      <xdr:spPr>
        <a:xfrm>
          <a:off x="21272500" y="66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24056</xdr:rowOff>
    </xdr:from>
    <xdr:ext cx="378565" cy="259045"/>
    <xdr:sp macro="" textlink="">
      <xdr:nvSpPr>
        <xdr:cNvPr id="740" name="テキスト ボックス 739"/>
        <xdr:cNvSpPr txBox="1"/>
      </xdr:nvSpPr>
      <xdr:spPr>
        <a:xfrm>
          <a:off x="21134017" y="671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100820</xdr:rowOff>
    </xdr:from>
    <xdr:to>
      <xdr:col>29</xdr:col>
      <xdr:colOff>568325</xdr:colOff>
      <xdr:row>39</xdr:row>
      <xdr:rowOff>30970</xdr:rowOff>
    </xdr:to>
    <xdr:sp macro="" textlink="">
      <xdr:nvSpPr>
        <xdr:cNvPr id="741" name="円/楕円 740"/>
        <xdr:cNvSpPr/>
      </xdr:nvSpPr>
      <xdr:spPr>
        <a:xfrm>
          <a:off x="20383500" y="66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22097</xdr:rowOff>
    </xdr:from>
    <xdr:ext cx="378565" cy="259045"/>
    <xdr:sp macro="" textlink="">
      <xdr:nvSpPr>
        <xdr:cNvPr id="742" name="テキスト ボックス 741"/>
        <xdr:cNvSpPr txBox="1"/>
      </xdr:nvSpPr>
      <xdr:spPr>
        <a:xfrm>
          <a:off x="20245017" y="670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85471</xdr:rowOff>
    </xdr:from>
    <xdr:to>
      <xdr:col>28</xdr:col>
      <xdr:colOff>365125</xdr:colOff>
      <xdr:row>39</xdr:row>
      <xdr:rowOff>15621</xdr:rowOff>
    </xdr:to>
    <xdr:sp macro="" textlink="">
      <xdr:nvSpPr>
        <xdr:cNvPr id="743" name="円/楕円 742"/>
        <xdr:cNvSpPr/>
      </xdr:nvSpPr>
      <xdr:spPr>
        <a:xfrm>
          <a:off x="19494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6748</xdr:rowOff>
    </xdr:from>
    <xdr:ext cx="378565" cy="259045"/>
    <xdr:sp macro="" textlink="">
      <xdr:nvSpPr>
        <xdr:cNvPr id="744" name="テキスト ボックス 743"/>
        <xdr:cNvSpPr txBox="1"/>
      </xdr:nvSpPr>
      <xdr:spPr>
        <a:xfrm>
          <a:off x="19356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69796</xdr:rowOff>
    </xdr:from>
    <xdr:to>
      <xdr:col>27</xdr:col>
      <xdr:colOff>161925</xdr:colOff>
      <xdr:row>35</xdr:row>
      <xdr:rowOff>171396</xdr:rowOff>
    </xdr:to>
    <xdr:sp macro="" textlink="">
      <xdr:nvSpPr>
        <xdr:cNvPr id="745" name="円/楕円 744"/>
        <xdr:cNvSpPr/>
      </xdr:nvSpPr>
      <xdr:spPr>
        <a:xfrm>
          <a:off x="18605500" y="607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16473</xdr:rowOff>
    </xdr:from>
    <xdr:ext cx="469744" cy="259045"/>
    <xdr:sp macro="" textlink="">
      <xdr:nvSpPr>
        <xdr:cNvPr id="746" name="テキスト ボックス 745"/>
        <xdr:cNvSpPr txBox="1"/>
      </xdr:nvSpPr>
      <xdr:spPr>
        <a:xfrm>
          <a:off x="18421427" y="584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168297</xdr:rowOff>
    </xdr:from>
    <xdr:to>
      <xdr:col>32</xdr:col>
      <xdr:colOff>187325</xdr:colOff>
      <xdr:row>57</xdr:row>
      <xdr:rowOff>16370</xdr:rowOff>
    </xdr:to>
    <xdr:cxnSp macro="">
      <xdr:nvCxnSpPr>
        <xdr:cNvPr id="773" name="直線コネクタ 772"/>
        <xdr:cNvCxnSpPr/>
      </xdr:nvCxnSpPr>
      <xdr:spPr>
        <a:xfrm flipV="1">
          <a:off x="21323300" y="9769497"/>
          <a:ext cx="8382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57291</xdr:rowOff>
    </xdr:from>
    <xdr:ext cx="469744" cy="259045"/>
    <xdr:sp macro="" textlink="">
      <xdr:nvSpPr>
        <xdr:cNvPr id="774" name="貸付金平均値テキスト"/>
        <xdr:cNvSpPr txBox="1"/>
      </xdr:nvSpPr>
      <xdr:spPr>
        <a:xfrm>
          <a:off x="22212300" y="982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14542</xdr:rowOff>
    </xdr:from>
    <xdr:to>
      <xdr:col>31</xdr:col>
      <xdr:colOff>34925</xdr:colOff>
      <xdr:row>57</xdr:row>
      <xdr:rowOff>16370</xdr:rowOff>
    </xdr:to>
    <xdr:cxnSp macro="">
      <xdr:nvCxnSpPr>
        <xdr:cNvPr id="776" name="直線コネクタ 775"/>
        <xdr:cNvCxnSpPr/>
      </xdr:nvCxnSpPr>
      <xdr:spPr>
        <a:xfrm>
          <a:off x="20434300" y="978719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143268</xdr:rowOff>
    </xdr:from>
    <xdr:ext cx="469744" cy="259045"/>
    <xdr:sp macro="" textlink="">
      <xdr:nvSpPr>
        <xdr:cNvPr id="778" name="テキスト ボックス 777"/>
        <xdr:cNvSpPr txBox="1"/>
      </xdr:nvSpPr>
      <xdr:spPr>
        <a:xfrm>
          <a:off x="21088427"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161554</xdr:rowOff>
    </xdr:from>
    <xdr:to>
      <xdr:col>29</xdr:col>
      <xdr:colOff>517525</xdr:colOff>
      <xdr:row>57</xdr:row>
      <xdr:rowOff>14542</xdr:rowOff>
    </xdr:to>
    <xdr:cxnSp macro="">
      <xdr:nvCxnSpPr>
        <xdr:cNvPr id="779" name="直線コネクタ 778"/>
        <xdr:cNvCxnSpPr/>
      </xdr:nvCxnSpPr>
      <xdr:spPr>
        <a:xfrm>
          <a:off x="19545300" y="9762754"/>
          <a:ext cx="889000" cy="2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128523</xdr:rowOff>
    </xdr:from>
    <xdr:ext cx="469744" cy="259045"/>
    <xdr:sp macro="" textlink="">
      <xdr:nvSpPr>
        <xdr:cNvPr id="781" name="テキスト ボックス 780"/>
        <xdr:cNvSpPr txBox="1"/>
      </xdr:nvSpPr>
      <xdr:spPr>
        <a:xfrm>
          <a:off x="20199427" y="99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161554</xdr:rowOff>
    </xdr:from>
    <xdr:to>
      <xdr:col>28</xdr:col>
      <xdr:colOff>314325</xdr:colOff>
      <xdr:row>57</xdr:row>
      <xdr:rowOff>3728</xdr:rowOff>
    </xdr:to>
    <xdr:cxnSp macro="">
      <xdr:nvCxnSpPr>
        <xdr:cNvPr id="782" name="直線コネクタ 781"/>
        <xdr:cNvCxnSpPr/>
      </xdr:nvCxnSpPr>
      <xdr:spPr>
        <a:xfrm flipV="1">
          <a:off x="18656300" y="9762754"/>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108978</xdr:rowOff>
    </xdr:from>
    <xdr:ext cx="534377" cy="259045"/>
    <xdr:sp macro="" textlink="">
      <xdr:nvSpPr>
        <xdr:cNvPr id="784" name="テキスト ボックス 783"/>
        <xdr:cNvSpPr txBox="1"/>
      </xdr:nvSpPr>
      <xdr:spPr>
        <a:xfrm>
          <a:off x="19278111" y="98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82872</xdr:rowOff>
    </xdr:from>
    <xdr:ext cx="534377" cy="259045"/>
    <xdr:sp macro="" textlink="">
      <xdr:nvSpPr>
        <xdr:cNvPr id="786" name="テキスト ボックス 785"/>
        <xdr:cNvSpPr txBox="1"/>
      </xdr:nvSpPr>
      <xdr:spPr>
        <a:xfrm>
          <a:off x="18389111" y="98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117497</xdr:rowOff>
    </xdr:from>
    <xdr:to>
      <xdr:col>32</xdr:col>
      <xdr:colOff>238125</xdr:colOff>
      <xdr:row>57</xdr:row>
      <xdr:rowOff>47647</xdr:rowOff>
    </xdr:to>
    <xdr:sp macro="" textlink="">
      <xdr:nvSpPr>
        <xdr:cNvPr id="792" name="円/楕円 791"/>
        <xdr:cNvSpPr/>
      </xdr:nvSpPr>
      <xdr:spPr>
        <a:xfrm>
          <a:off x="22110700" y="97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140374</xdr:rowOff>
    </xdr:from>
    <xdr:ext cx="534377" cy="259045"/>
    <xdr:sp macro="" textlink="">
      <xdr:nvSpPr>
        <xdr:cNvPr id="793" name="貸付金該当値テキスト"/>
        <xdr:cNvSpPr txBox="1"/>
      </xdr:nvSpPr>
      <xdr:spPr>
        <a:xfrm>
          <a:off x="22212300" y="957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137020</xdr:rowOff>
    </xdr:from>
    <xdr:to>
      <xdr:col>31</xdr:col>
      <xdr:colOff>85725</xdr:colOff>
      <xdr:row>57</xdr:row>
      <xdr:rowOff>67170</xdr:rowOff>
    </xdr:to>
    <xdr:sp macro="" textlink="">
      <xdr:nvSpPr>
        <xdr:cNvPr id="794" name="円/楕円 793"/>
        <xdr:cNvSpPr/>
      </xdr:nvSpPr>
      <xdr:spPr>
        <a:xfrm>
          <a:off x="21272500" y="97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83697</xdr:rowOff>
    </xdr:from>
    <xdr:ext cx="534377" cy="259045"/>
    <xdr:sp macro="" textlink="">
      <xdr:nvSpPr>
        <xdr:cNvPr id="795" name="テキスト ボックス 794"/>
        <xdr:cNvSpPr txBox="1"/>
      </xdr:nvSpPr>
      <xdr:spPr>
        <a:xfrm>
          <a:off x="21056111" y="951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135192</xdr:rowOff>
    </xdr:from>
    <xdr:to>
      <xdr:col>29</xdr:col>
      <xdr:colOff>568325</xdr:colOff>
      <xdr:row>57</xdr:row>
      <xdr:rowOff>65342</xdr:rowOff>
    </xdr:to>
    <xdr:sp macro="" textlink="">
      <xdr:nvSpPr>
        <xdr:cNvPr id="796" name="円/楕円 795"/>
        <xdr:cNvSpPr/>
      </xdr:nvSpPr>
      <xdr:spPr>
        <a:xfrm>
          <a:off x="20383500" y="97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81869</xdr:rowOff>
    </xdr:from>
    <xdr:ext cx="534377" cy="259045"/>
    <xdr:sp macro="" textlink="">
      <xdr:nvSpPr>
        <xdr:cNvPr id="797" name="テキスト ボックス 796"/>
        <xdr:cNvSpPr txBox="1"/>
      </xdr:nvSpPr>
      <xdr:spPr>
        <a:xfrm>
          <a:off x="20167111" y="951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110754</xdr:rowOff>
    </xdr:from>
    <xdr:to>
      <xdr:col>28</xdr:col>
      <xdr:colOff>365125</xdr:colOff>
      <xdr:row>57</xdr:row>
      <xdr:rowOff>40904</xdr:rowOff>
    </xdr:to>
    <xdr:sp macro="" textlink="">
      <xdr:nvSpPr>
        <xdr:cNvPr id="798" name="円/楕円 797"/>
        <xdr:cNvSpPr/>
      </xdr:nvSpPr>
      <xdr:spPr>
        <a:xfrm>
          <a:off x="19494500" y="97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57431</xdr:rowOff>
    </xdr:from>
    <xdr:ext cx="534377" cy="259045"/>
    <xdr:sp macro="" textlink="">
      <xdr:nvSpPr>
        <xdr:cNvPr id="799" name="テキスト ボックス 798"/>
        <xdr:cNvSpPr txBox="1"/>
      </xdr:nvSpPr>
      <xdr:spPr>
        <a:xfrm>
          <a:off x="19278111" y="948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124378</xdr:rowOff>
    </xdr:from>
    <xdr:to>
      <xdr:col>27</xdr:col>
      <xdr:colOff>161925</xdr:colOff>
      <xdr:row>57</xdr:row>
      <xdr:rowOff>54528</xdr:rowOff>
    </xdr:to>
    <xdr:sp macro="" textlink="">
      <xdr:nvSpPr>
        <xdr:cNvPr id="800" name="円/楕円 799"/>
        <xdr:cNvSpPr/>
      </xdr:nvSpPr>
      <xdr:spPr>
        <a:xfrm>
          <a:off x="18605500" y="97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71055</xdr:rowOff>
    </xdr:from>
    <xdr:ext cx="534377" cy="259045"/>
    <xdr:sp macro="" textlink="">
      <xdr:nvSpPr>
        <xdr:cNvPr id="801" name="テキスト ボックス 800"/>
        <xdr:cNvSpPr txBox="1"/>
      </xdr:nvSpPr>
      <xdr:spPr>
        <a:xfrm>
          <a:off x="18389111" y="95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36335</xdr:rowOff>
    </xdr:from>
    <xdr:to>
      <xdr:col>32</xdr:col>
      <xdr:colOff>187325</xdr:colOff>
      <xdr:row>73</xdr:row>
      <xdr:rowOff>66510</xdr:rowOff>
    </xdr:to>
    <xdr:cxnSp macro="">
      <xdr:nvCxnSpPr>
        <xdr:cNvPr id="831" name="直線コネクタ 830"/>
        <xdr:cNvCxnSpPr/>
      </xdr:nvCxnSpPr>
      <xdr:spPr>
        <a:xfrm flipV="1">
          <a:off x="21323300" y="12552185"/>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2"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66510</xdr:rowOff>
    </xdr:from>
    <xdr:to>
      <xdr:col>31</xdr:col>
      <xdr:colOff>34925</xdr:colOff>
      <xdr:row>74</xdr:row>
      <xdr:rowOff>63995</xdr:rowOff>
    </xdr:to>
    <xdr:cxnSp macro="">
      <xdr:nvCxnSpPr>
        <xdr:cNvPr id="834" name="直線コネクタ 833"/>
        <xdr:cNvCxnSpPr/>
      </xdr:nvCxnSpPr>
      <xdr:spPr>
        <a:xfrm flipV="1">
          <a:off x="20434300" y="12582360"/>
          <a:ext cx="889000" cy="1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6" name="テキスト ボックス 835"/>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63995</xdr:rowOff>
    </xdr:from>
    <xdr:to>
      <xdr:col>29</xdr:col>
      <xdr:colOff>517525</xdr:colOff>
      <xdr:row>74</xdr:row>
      <xdr:rowOff>85903</xdr:rowOff>
    </xdr:to>
    <xdr:cxnSp macro="">
      <xdr:nvCxnSpPr>
        <xdr:cNvPr id="837" name="直線コネクタ 836"/>
        <xdr:cNvCxnSpPr/>
      </xdr:nvCxnSpPr>
      <xdr:spPr>
        <a:xfrm flipV="1">
          <a:off x="19545300" y="12751295"/>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39" name="テキスト ボックス 838"/>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64795</xdr:rowOff>
    </xdr:from>
    <xdr:to>
      <xdr:col>28</xdr:col>
      <xdr:colOff>314325</xdr:colOff>
      <xdr:row>74</xdr:row>
      <xdr:rowOff>85903</xdr:rowOff>
    </xdr:to>
    <xdr:cxnSp macro="">
      <xdr:nvCxnSpPr>
        <xdr:cNvPr id="840" name="直線コネクタ 839"/>
        <xdr:cNvCxnSpPr/>
      </xdr:nvCxnSpPr>
      <xdr:spPr>
        <a:xfrm>
          <a:off x="18656300" y="12752095"/>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133545</xdr:rowOff>
    </xdr:from>
    <xdr:ext cx="534377" cy="259045"/>
    <xdr:sp macro="" textlink="">
      <xdr:nvSpPr>
        <xdr:cNvPr id="842" name="テキスト ボックス 841"/>
        <xdr:cNvSpPr txBox="1"/>
      </xdr:nvSpPr>
      <xdr:spPr>
        <a:xfrm>
          <a:off x="19278111" y="1316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133659</xdr:rowOff>
    </xdr:from>
    <xdr:ext cx="534377" cy="259045"/>
    <xdr:sp macro="" textlink="">
      <xdr:nvSpPr>
        <xdr:cNvPr id="844" name="テキスト ボックス 843"/>
        <xdr:cNvSpPr txBox="1"/>
      </xdr:nvSpPr>
      <xdr:spPr>
        <a:xfrm>
          <a:off x="18389111" y="1316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156985</xdr:rowOff>
    </xdr:from>
    <xdr:to>
      <xdr:col>32</xdr:col>
      <xdr:colOff>238125</xdr:colOff>
      <xdr:row>73</xdr:row>
      <xdr:rowOff>87135</xdr:rowOff>
    </xdr:to>
    <xdr:sp macro="" textlink="">
      <xdr:nvSpPr>
        <xdr:cNvPr id="850" name="円/楕円 849"/>
        <xdr:cNvSpPr/>
      </xdr:nvSpPr>
      <xdr:spPr>
        <a:xfrm>
          <a:off x="22110700" y="125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8412</xdr:rowOff>
    </xdr:from>
    <xdr:ext cx="534377" cy="259045"/>
    <xdr:sp macro="" textlink="">
      <xdr:nvSpPr>
        <xdr:cNvPr id="851" name="繰出金該当値テキスト"/>
        <xdr:cNvSpPr txBox="1"/>
      </xdr:nvSpPr>
      <xdr:spPr>
        <a:xfrm>
          <a:off x="22212300" y="1235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47,213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15710</xdr:rowOff>
    </xdr:from>
    <xdr:to>
      <xdr:col>31</xdr:col>
      <xdr:colOff>85725</xdr:colOff>
      <xdr:row>73</xdr:row>
      <xdr:rowOff>117310</xdr:rowOff>
    </xdr:to>
    <xdr:sp macro="" textlink="">
      <xdr:nvSpPr>
        <xdr:cNvPr id="852" name="円/楕円 851"/>
        <xdr:cNvSpPr/>
      </xdr:nvSpPr>
      <xdr:spPr>
        <a:xfrm>
          <a:off x="21272500" y="125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133837</xdr:rowOff>
    </xdr:from>
    <xdr:ext cx="534377" cy="259045"/>
    <xdr:sp macro="" textlink="">
      <xdr:nvSpPr>
        <xdr:cNvPr id="853" name="テキスト ボックス 852"/>
        <xdr:cNvSpPr txBox="1"/>
      </xdr:nvSpPr>
      <xdr:spPr>
        <a:xfrm>
          <a:off x="21056111" y="123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13195</xdr:rowOff>
    </xdr:from>
    <xdr:to>
      <xdr:col>29</xdr:col>
      <xdr:colOff>568325</xdr:colOff>
      <xdr:row>74</xdr:row>
      <xdr:rowOff>114795</xdr:rowOff>
    </xdr:to>
    <xdr:sp macro="" textlink="">
      <xdr:nvSpPr>
        <xdr:cNvPr id="854" name="円/楕円 853"/>
        <xdr:cNvSpPr/>
      </xdr:nvSpPr>
      <xdr:spPr>
        <a:xfrm>
          <a:off x="20383500" y="127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131322</xdr:rowOff>
    </xdr:from>
    <xdr:ext cx="534377" cy="259045"/>
    <xdr:sp macro="" textlink="">
      <xdr:nvSpPr>
        <xdr:cNvPr id="855" name="テキスト ボックス 854"/>
        <xdr:cNvSpPr txBox="1"/>
      </xdr:nvSpPr>
      <xdr:spPr>
        <a:xfrm>
          <a:off x="20167111" y="1247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35103</xdr:rowOff>
    </xdr:from>
    <xdr:to>
      <xdr:col>28</xdr:col>
      <xdr:colOff>365125</xdr:colOff>
      <xdr:row>74</xdr:row>
      <xdr:rowOff>136703</xdr:rowOff>
    </xdr:to>
    <xdr:sp macro="" textlink="">
      <xdr:nvSpPr>
        <xdr:cNvPr id="856" name="円/楕円 855"/>
        <xdr:cNvSpPr/>
      </xdr:nvSpPr>
      <xdr:spPr>
        <a:xfrm>
          <a:off x="19494500" y="127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153230</xdr:rowOff>
    </xdr:from>
    <xdr:ext cx="534377" cy="259045"/>
    <xdr:sp macro="" textlink="">
      <xdr:nvSpPr>
        <xdr:cNvPr id="857" name="テキスト ボックス 856"/>
        <xdr:cNvSpPr txBox="1"/>
      </xdr:nvSpPr>
      <xdr:spPr>
        <a:xfrm>
          <a:off x="19278111" y="1249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13995</xdr:rowOff>
    </xdr:from>
    <xdr:to>
      <xdr:col>27</xdr:col>
      <xdr:colOff>161925</xdr:colOff>
      <xdr:row>74</xdr:row>
      <xdr:rowOff>115595</xdr:rowOff>
    </xdr:to>
    <xdr:sp macro="" textlink="">
      <xdr:nvSpPr>
        <xdr:cNvPr id="858" name="円/楕円 857"/>
        <xdr:cNvSpPr/>
      </xdr:nvSpPr>
      <xdr:spPr>
        <a:xfrm>
          <a:off x="18605500" y="127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132122</xdr:rowOff>
    </xdr:from>
    <xdr:ext cx="534377" cy="259045"/>
    <xdr:sp macro="" textlink="">
      <xdr:nvSpPr>
        <xdr:cNvPr id="859" name="テキスト ボックス 858"/>
        <xdr:cNvSpPr txBox="1"/>
      </xdr:nvSpPr>
      <xdr:spPr>
        <a:xfrm>
          <a:off x="18389111" y="124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j-ea"/>
              <a:ea typeface="+mj-ea"/>
              <a:cs typeface="+mn-cs"/>
            </a:rPr>
            <a:t>　歳出決算総額は、住民一人当たり</a:t>
          </a:r>
          <a:r>
            <a:rPr kumimoji="1" lang="en-US" altLang="ja-JP" sz="1000">
              <a:solidFill>
                <a:schemeClr val="dk1"/>
              </a:solidFill>
              <a:effectLst/>
              <a:latin typeface="+mj-ea"/>
              <a:ea typeface="+mj-ea"/>
              <a:cs typeface="+mn-cs"/>
            </a:rPr>
            <a:t>462,832</a:t>
          </a:r>
          <a:r>
            <a:rPr kumimoji="1" lang="ja-JP" altLang="ja-JP" sz="1000">
              <a:solidFill>
                <a:schemeClr val="dk1"/>
              </a:solidFill>
              <a:effectLst/>
              <a:latin typeface="+mj-ea"/>
              <a:ea typeface="+mj-ea"/>
              <a:cs typeface="+mn-cs"/>
            </a:rPr>
            <a:t>円となっている。主な構成項目である人件費では、</a:t>
          </a:r>
          <a:r>
            <a:rPr kumimoji="1" lang="en-US" altLang="ja-JP" sz="1000">
              <a:solidFill>
                <a:schemeClr val="dk1"/>
              </a:solidFill>
              <a:effectLst/>
              <a:latin typeface="+mj-ea"/>
              <a:ea typeface="+mj-ea"/>
              <a:cs typeface="+mn-cs"/>
            </a:rPr>
            <a:t>5</a:t>
          </a:r>
          <a:r>
            <a:rPr kumimoji="1" lang="ja-JP" altLang="ja-JP" sz="1000">
              <a:solidFill>
                <a:schemeClr val="dk1"/>
              </a:solidFill>
              <a:effectLst/>
              <a:latin typeface="+mj-ea"/>
              <a:ea typeface="+mj-ea"/>
              <a:cs typeface="+mn-cs"/>
            </a:rPr>
            <a:t>年に</a:t>
          </a:r>
          <a:r>
            <a:rPr kumimoji="1" lang="en-US" altLang="ja-JP" sz="1000">
              <a:solidFill>
                <a:schemeClr val="dk1"/>
              </a:solidFill>
              <a:effectLst/>
              <a:latin typeface="+mj-ea"/>
              <a:ea typeface="+mj-ea"/>
              <a:cs typeface="+mn-cs"/>
            </a:rPr>
            <a:t>1</a:t>
          </a:r>
          <a:r>
            <a:rPr kumimoji="1" lang="ja-JP" altLang="ja-JP" sz="1000">
              <a:solidFill>
                <a:schemeClr val="dk1"/>
              </a:solidFill>
              <a:effectLst/>
              <a:latin typeface="+mj-ea"/>
              <a:ea typeface="+mj-ea"/>
              <a:cs typeface="+mn-cs"/>
            </a:rPr>
            <a:t>度の国勢調査や児童クラブのクラス数の増加等により、非常勤嘱託職員報酬が増加し、人件費が前年度と比較し</a:t>
          </a:r>
          <a:r>
            <a:rPr kumimoji="1" lang="en-US" altLang="ja-JP" sz="1000">
              <a:solidFill>
                <a:schemeClr val="dk1"/>
              </a:solidFill>
              <a:effectLst/>
              <a:latin typeface="+mj-ea"/>
              <a:ea typeface="+mj-ea"/>
              <a:cs typeface="+mn-cs"/>
            </a:rPr>
            <a:t>3.2</a:t>
          </a:r>
          <a:r>
            <a:rPr kumimoji="1" lang="ja-JP" altLang="ja-JP" sz="1000">
              <a:solidFill>
                <a:schemeClr val="dk1"/>
              </a:solidFill>
              <a:effectLst/>
              <a:latin typeface="+mj-ea"/>
              <a:ea typeface="+mj-ea"/>
              <a:cs typeface="+mn-cs"/>
            </a:rPr>
            <a:t>億円増加した。また、人口は前年度と比較し</a:t>
          </a:r>
          <a:r>
            <a:rPr kumimoji="1" lang="en-US" altLang="ja-JP" sz="1000">
              <a:solidFill>
                <a:schemeClr val="dk1"/>
              </a:solidFill>
              <a:effectLst/>
              <a:latin typeface="+mj-ea"/>
              <a:ea typeface="+mj-ea"/>
              <a:cs typeface="+mn-cs"/>
            </a:rPr>
            <a:t>2,882</a:t>
          </a:r>
          <a:r>
            <a:rPr kumimoji="1" lang="ja-JP" altLang="ja-JP" sz="1000">
              <a:solidFill>
                <a:schemeClr val="dk1"/>
              </a:solidFill>
              <a:effectLst/>
              <a:latin typeface="+mj-ea"/>
              <a:ea typeface="+mj-ea"/>
              <a:cs typeface="+mn-cs"/>
            </a:rPr>
            <a:t>人減少したことにより、人口一人当たりの人件費も</a:t>
          </a:r>
          <a:r>
            <a:rPr kumimoji="1" lang="en-US" altLang="ja-JP" sz="1000">
              <a:solidFill>
                <a:schemeClr val="dk1"/>
              </a:solidFill>
              <a:effectLst/>
              <a:latin typeface="+mj-ea"/>
              <a:ea typeface="+mj-ea"/>
              <a:cs typeface="+mn-cs"/>
            </a:rPr>
            <a:t>1,997</a:t>
          </a:r>
          <a:r>
            <a:rPr kumimoji="1" lang="ja-JP" altLang="ja-JP" sz="1000">
              <a:solidFill>
                <a:schemeClr val="dk1"/>
              </a:solidFill>
              <a:effectLst/>
              <a:latin typeface="+mj-ea"/>
              <a:ea typeface="+mj-ea"/>
              <a:cs typeface="+mn-cs"/>
            </a:rPr>
            <a:t>円増加した。類似団体と比較しても人口一人当たりの人件費は</a:t>
          </a:r>
          <a:r>
            <a:rPr kumimoji="1" lang="en-US" altLang="ja-JP" sz="1000">
              <a:solidFill>
                <a:schemeClr val="dk1"/>
              </a:solidFill>
              <a:effectLst/>
              <a:latin typeface="+mj-ea"/>
              <a:ea typeface="+mj-ea"/>
              <a:cs typeface="+mn-cs"/>
            </a:rPr>
            <a:t>20,964</a:t>
          </a:r>
          <a:r>
            <a:rPr kumimoji="1" lang="ja-JP" altLang="ja-JP" sz="1000">
              <a:solidFill>
                <a:schemeClr val="dk1"/>
              </a:solidFill>
              <a:effectLst/>
              <a:latin typeface="+mj-ea"/>
              <a:ea typeface="+mj-ea"/>
              <a:cs typeface="+mn-cs"/>
            </a:rPr>
            <a:t>円高く、人口千人当たりの職員数も</a:t>
          </a:r>
          <a:r>
            <a:rPr kumimoji="1" lang="en-US" altLang="ja-JP" sz="1000">
              <a:solidFill>
                <a:schemeClr val="dk1"/>
              </a:solidFill>
              <a:effectLst/>
              <a:latin typeface="+mj-ea"/>
              <a:ea typeface="+mj-ea"/>
              <a:cs typeface="+mn-cs"/>
            </a:rPr>
            <a:t>2.15</a:t>
          </a:r>
          <a:r>
            <a:rPr kumimoji="1" lang="ja-JP" altLang="ja-JP" sz="1000">
              <a:solidFill>
                <a:schemeClr val="dk1"/>
              </a:solidFill>
              <a:effectLst/>
              <a:latin typeface="+mj-ea"/>
              <a:ea typeface="+mj-ea"/>
              <a:cs typeface="+mn-cs"/>
            </a:rPr>
            <a:t>人多くなっているため、今後も定員管理計画のもと民間委託等の推進、再任用職員などの多様な活用、給与水準の適正化に努める。　</a:t>
          </a:r>
          <a:endParaRPr lang="ja-JP" altLang="ja-JP" sz="1000">
            <a:effectLst/>
            <a:latin typeface="+mj-ea"/>
            <a:ea typeface="+mj-ea"/>
          </a:endParaRPr>
        </a:p>
        <a:p>
          <a:r>
            <a:rPr kumimoji="1" lang="ja-JP" altLang="ja-JP" sz="1000">
              <a:solidFill>
                <a:schemeClr val="dk1"/>
              </a:solidFill>
              <a:effectLst/>
              <a:latin typeface="+mj-ea"/>
              <a:ea typeface="+mj-ea"/>
              <a:cs typeface="+mn-cs"/>
            </a:rPr>
            <a:t>　普通建設事業費は住民一人当たり</a:t>
          </a:r>
          <a:r>
            <a:rPr kumimoji="1" lang="en-US" altLang="ja-JP" sz="1000">
              <a:solidFill>
                <a:schemeClr val="dk1"/>
              </a:solidFill>
              <a:effectLst/>
              <a:latin typeface="+mj-ea"/>
              <a:ea typeface="+mj-ea"/>
              <a:cs typeface="+mn-cs"/>
            </a:rPr>
            <a:t>68,650</a:t>
          </a:r>
          <a:r>
            <a:rPr kumimoji="1" lang="ja-JP" altLang="ja-JP" sz="1000">
              <a:solidFill>
                <a:schemeClr val="dk1"/>
              </a:solidFill>
              <a:effectLst/>
              <a:latin typeface="+mj-ea"/>
              <a:ea typeface="+mj-ea"/>
              <a:cs typeface="+mn-cs"/>
            </a:rPr>
            <a:t>円となっており、類似団体と比較しても一人当たり</a:t>
          </a:r>
          <a:r>
            <a:rPr kumimoji="1" lang="en-US" altLang="ja-JP" sz="1000">
              <a:solidFill>
                <a:schemeClr val="dk1"/>
              </a:solidFill>
              <a:effectLst/>
              <a:latin typeface="+mj-ea"/>
              <a:ea typeface="+mj-ea"/>
              <a:cs typeface="+mn-cs"/>
            </a:rPr>
            <a:t>17,770</a:t>
          </a:r>
          <a:r>
            <a:rPr kumimoji="1" lang="ja-JP" altLang="ja-JP" sz="1000">
              <a:solidFill>
                <a:schemeClr val="dk1"/>
              </a:solidFill>
              <a:effectLst/>
              <a:latin typeface="+mj-ea"/>
              <a:ea typeface="+mj-ea"/>
              <a:cs typeface="+mn-cs"/>
            </a:rPr>
            <a:t>円高くなっている。これは、近年の本庁舎整備や新ごみ焼却施設の建設事業の増加によるものであり、前年度決算と比較すると</a:t>
          </a:r>
          <a:r>
            <a:rPr kumimoji="1" lang="en-US" altLang="ja-JP" sz="1000">
              <a:solidFill>
                <a:schemeClr val="dk1"/>
              </a:solidFill>
              <a:effectLst/>
              <a:latin typeface="+mj-ea"/>
              <a:ea typeface="+mj-ea"/>
              <a:cs typeface="+mn-cs"/>
            </a:rPr>
            <a:t>10.2%</a:t>
          </a:r>
          <a:r>
            <a:rPr kumimoji="1" lang="ja-JP" altLang="ja-JP" sz="1000">
              <a:solidFill>
                <a:schemeClr val="dk1"/>
              </a:solidFill>
              <a:effectLst/>
              <a:latin typeface="+mj-ea"/>
              <a:ea typeface="+mj-ea"/>
              <a:cs typeface="+mn-cs"/>
            </a:rPr>
            <a:t>増加となっている。このため、公共施設等総合管理計画にづき、事業の取捨選択を徹底していくことで、事業費の縮減に努める。</a:t>
          </a:r>
          <a:endParaRPr lang="ja-JP" altLang="ja-JP" sz="1000">
            <a:effectLst/>
            <a:latin typeface="+mj-ea"/>
            <a:ea typeface="+mj-ea"/>
          </a:endParaRPr>
        </a:p>
        <a:p>
          <a:r>
            <a:rPr kumimoji="1" lang="ja-JP" altLang="ja-JP" sz="1000">
              <a:solidFill>
                <a:schemeClr val="dk1"/>
              </a:solidFill>
              <a:effectLst/>
              <a:latin typeface="+mj-ea"/>
              <a:ea typeface="+mj-ea"/>
              <a:cs typeface="+mn-cs"/>
            </a:rPr>
            <a:t>　繰出金については、住民一人当たり</a:t>
          </a:r>
          <a:r>
            <a:rPr kumimoji="1" lang="en-US" altLang="ja-JP" sz="1000">
              <a:solidFill>
                <a:schemeClr val="dk1"/>
              </a:solidFill>
              <a:effectLst/>
              <a:latin typeface="+mj-ea"/>
              <a:ea typeface="+mj-ea"/>
              <a:cs typeface="+mn-cs"/>
            </a:rPr>
            <a:t>47,213</a:t>
          </a:r>
          <a:r>
            <a:rPr kumimoji="1" lang="ja-JP" altLang="ja-JP" sz="1000">
              <a:solidFill>
                <a:schemeClr val="dk1"/>
              </a:solidFill>
              <a:effectLst/>
              <a:latin typeface="+mj-ea"/>
              <a:ea typeface="+mj-ea"/>
              <a:cs typeface="+mn-cs"/>
            </a:rPr>
            <a:t>円となっており、類似団体と比較しても一人当たり</a:t>
          </a:r>
          <a:r>
            <a:rPr kumimoji="1" lang="en-US" altLang="ja-JP" sz="1000">
              <a:solidFill>
                <a:schemeClr val="dk1"/>
              </a:solidFill>
              <a:effectLst/>
              <a:latin typeface="+mj-ea"/>
              <a:ea typeface="+mj-ea"/>
              <a:cs typeface="+mn-cs"/>
            </a:rPr>
            <a:t>11,090</a:t>
          </a:r>
          <a:r>
            <a:rPr kumimoji="1" lang="ja-JP" altLang="ja-JP" sz="1000">
              <a:solidFill>
                <a:schemeClr val="dk1"/>
              </a:solidFill>
              <a:effectLst/>
              <a:latin typeface="+mj-ea"/>
              <a:ea typeface="+mj-ea"/>
              <a:cs typeface="+mn-cs"/>
            </a:rPr>
            <a:t>円高くなっている。平成</a:t>
          </a:r>
          <a:r>
            <a:rPr kumimoji="1" lang="en-US" altLang="ja-JP" sz="1000">
              <a:solidFill>
                <a:schemeClr val="dk1"/>
              </a:solidFill>
              <a:effectLst/>
              <a:latin typeface="+mj-ea"/>
              <a:ea typeface="+mj-ea"/>
              <a:cs typeface="+mn-cs"/>
            </a:rPr>
            <a:t>24</a:t>
          </a:r>
          <a:r>
            <a:rPr kumimoji="1" lang="ja-JP" altLang="ja-JP" sz="1000">
              <a:solidFill>
                <a:schemeClr val="dk1"/>
              </a:solidFill>
              <a:effectLst/>
              <a:latin typeface="+mj-ea"/>
              <a:ea typeface="+mj-ea"/>
              <a:cs typeface="+mn-cs"/>
            </a:rPr>
            <a:t>年度より上昇傾向にあり、これは主に国民健康保険特別会計、介護保険特別会計、後期高齢者医療特別会計への繰出金が増加したことによりるものである。本市では、類似団体と比較しても高齢化率が高く、今後もより進展することが見込まれることから、予防事業等を通じて給付費の抑制を図るなど、繰出金の増加に歯止めをかけるよう努める。</a:t>
          </a:r>
          <a:endParaRPr lang="ja-JP" altLang="ja-JP" sz="1000">
            <a:effectLst/>
            <a:latin typeface="+mj-ea"/>
            <a:ea typeface="+mj-ea"/>
          </a:endParaRPr>
        </a:p>
        <a:p>
          <a:pPr eaLnBrk="1" fontAlgn="auto" latinLnBrk="0" hangingPunct="1"/>
          <a:r>
            <a:rPr lang="ja-JP" altLang="ja-JP" sz="1000">
              <a:solidFill>
                <a:schemeClr val="dk1"/>
              </a:solidFill>
              <a:effectLst/>
              <a:latin typeface="+mj-ea"/>
              <a:ea typeface="+mj-ea"/>
              <a:cs typeface="+mn-cs"/>
            </a:rPr>
            <a:t>　公債費については、住民一人当たり、</a:t>
          </a:r>
          <a:r>
            <a:rPr lang="en-US" altLang="ja-JP" sz="1000">
              <a:solidFill>
                <a:schemeClr val="dk1"/>
              </a:solidFill>
              <a:effectLst/>
              <a:latin typeface="+mj-ea"/>
              <a:ea typeface="+mj-ea"/>
              <a:cs typeface="+mn-cs"/>
            </a:rPr>
            <a:t>58,467</a:t>
          </a:r>
          <a:r>
            <a:rPr lang="ja-JP" altLang="ja-JP" sz="1000">
              <a:solidFill>
                <a:schemeClr val="dk1"/>
              </a:solidFill>
              <a:effectLst/>
              <a:latin typeface="+mj-ea"/>
              <a:ea typeface="+mj-ea"/>
              <a:cs typeface="+mn-cs"/>
            </a:rPr>
            <a:t>円となっており、</a:t>
          </a:r>
          <a:r>
            <a:rPr kumimoji="1" lang="ja-JP" altLang="ja-JP" sz="1000">
              <a:solidFill>
                <a:schemeClr val="dk1"/>
              </a:solidFill>
              <a:effectLst/>
              <a:latin typeface="+mj-ea"/>
              <a:ea typeface="+mj-ea"/>
              <a:cs typeface="+mn-cs"/>
            </a:rPr>
            <a:t>類似団体と比較しても人口一人当たり</a:t>
          </a:r>
          <a:r>
            <a:rPr kumimoji="1" lang="en-US" altLang="ja-JP" sz="1000">
              <a:solidFill>
                <a:schemeClr val="dk1"/>
              </a:solidFill>
              <a:effectLst/>
              <a:latin typeface="+mj-ea"/>
              <a:ea typeface="+mj-ea"/>
              <a:cs typeface="+mn-cs"/>
            </a:rPr>
            <a:t>19,876</a:t>
          </a:r>
          <a:r>
            <a:rPr kumimoji="1" lang="ja-JP" altLang="ja-JP" sz="1000">
              <a:solidFill>
                <a:schemeClr val="dk1"/>
              </a:solidFill>
              <a:effectLst/>
              <a:latin typeface="+mj-ea"/>
              <a:ea typeface="+mj-ea"/>
              <a:cs typeface="+mn-cs"/>
            </a:rPr>
            <a:t>円高くなっている。これは、主に合併特例事業債や臨時財政対策債の償還額が増したものである。このため、公共施設等総合管理計画にづき、事業の取捨選択を徹底していくことで、事業費の縮減を行なっていくとともに、後年度の償還金において交付税措置される起債以外は借り入れを抑えるよう努める。</a:t>
          </a:r>
          <a:endParaRPr lang="ja-JP" altLang="ja-JP" sz="1000">
            <a:effectLst/>
            <a:latin typeface="+mj-ea"/>
            <a:ea typeface="+mj-ea"/>
          </a:endParaRPr>
        </a:p>
        <a:p>
          <a:endParaRPr kumimoji="1" lang="ja-JP" altLang="en-US" sz="1300">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272,360
268,309
715.89
129,104,625
126,056,801
2,830,751
67,905,571
157,981,220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64589</xdr:rowOff>
    </xdr:from>
    <xdr:to>
      <xdr:col>6</xdr:col>
      <xdr:colOff>511175</xdr:colOff>
      <xdr:row>33</xdr:row>
      <xdr:rowOff>18324</xdr:rowOff>
    </xdr:to>
    <xdr:cxnSp macro="">
      <xdr:nvCxnSpPr>
        <xdr:cNvPr id="63" name="直線コネクタ 62"/>
        <xdr:cNvCxnSpPr/>
      </xdr:nvCxnSpPr>
      <xdr:spPr>
        <a:xfrm flipV="1">
          <a:off x="3797300" y="5550989"/>
          <a:ext cx="83820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18324</xdr:rowOff>
    </xdr:from>
    <xdr:to>
      <xdr:col>5</xdr:col>
      <xdr:colOff>358775</xdr:colOff>
      <xdr:row>33</xdr:row>
      <xdr:rowOff>97790</xdr:rowOff>
    </xdr:to>
    <xdr:cxnSp macro="">
      <xdr:nvCxnSpPr>
        <xdr:cNvPr id="66" name="直線コネクタ 65"/>
        <xdr:cNvCxnSpPr/>
      </xdr:nvCxnSpPr>
      <xdr:spPr>
        <a:xfrm flipV="1">
          <a:off x="2908300" y="5676174"/>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14531</xdr:rowOff>
    </xdr:from>
    <xdr:ext cx="469744" cy="259045"/>
    <xdr:sp macro="" textlink="">
      <xdr:nvSpPr>
        <xdr:cNvPr id="68" name="テキスト ボックス 67"/>
        <xdr:cNvSpPr txBox="1"/>
      </xdr:nvSpPr>
      <xdr:spPr>
        <a:xfrm>
          <a:off x="3562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157117</xdr:rowOff>
    </xdr:from>
    <xdr:to>
      <xdr:col>4</xdr:col>
      <xdr:colOff>155575</xdr:colOff>
      <xdr:row>33</xdr:row>
      <xdr:rowOff>97790</xdr:rowOff>
    </xdr:to>
    <xdr:cxnSp macro="">
      <xdr:nvCxnSpPr>
        <xdr:cNvPr id="69" name="直線コネクタ 68"/>
        <xdr:cNvCxnSpPr/>
      </xdr:nvCxnSpPr>
      <xdr:spPr>
        <a:xfrm>
          <a:off x="2019300" y="5643517"/>
          <a:ext cx="8890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34126</xdr:rowOff>
    </xdr:from>
    <xdr:ext cx="469744" cy="259045"/>
    <xdr:sp macro="" textlink="">
      <xdr:nvSpPr>
        <xdr:cNvPr id="71" name="テキスト ボックス 70"/>
        <xdr:cNvSpPr txBox="1"/>
      </xdr:nvSpPr>
      <xdr:spPr>
        <a:xfrm>
          <a:off x="2673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41184</xdr:rowOff>
    </xdr:from>
    <xdr:to>
      <xdr:col>2</xdr:col>
      <xdr:colOff>638175</xdr:colOff>
      <xdr:row>32</xdr:row>
      <xdr:rowOff>157117</xdr:rowOff>
    </xdr:to>
    <xdr:cxnSp macro="">
      <xdr:nvCxnSpPr>
        <xdr:cNvPr id="72" name="直線コネクタ 71"/>
        <xdr:cNvCxnSpPr/>
      </xdr:nvCxnSpPr>
      <xdr:spPr>
        <a:xfrm>
          <a:off x="1130300" y="5356134"/>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151147</xdr:rowOff>
    </xdr:from>
    <xdr:ext cx="469744" cy="259045"/>
    <xdr:sp macro="" textlink="">
      <xdr:nvSpPr>
        <xdr:cNvPr id="74" name="テキスト ボックス 73"/>
        <xdr:cNvSpPr txBox="1"/>
      </xdr:nvSpPr>
      <xdr:spPr>
        <a:xfrm>
          <a:off x="1784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43923</xdr:rowOff>
    </xdr:from>
    <xdr:ext cx="469744" cy="259045"/>
    <xdr:sp macro="" textlink="">
      <xdr:nvSpPr>
        <xdr:cNvPr id="76" name="テキスト ボックス 75"/>
        <xdr:cNvSpPr txBox="1"/>
      </xdr:nvSpPr>
      <xdr:spPr>
        <a:xfrm>
          <a:off x="895427" y="57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13789</xdr:rowOff>
    </xdr:from>
    <xdr:to>
      <xdr:col>6</xdr:col>
      <xdr:colOff>561975</xdr:colOff>
      <xdr:row>32</xdr:row>
      <xdr:rowOff>115389</xdr:rowOff>
    </xdr:to>
    <xdr:sp macro="" textlink="">
      <xdr:nvSpPr>
        <xdr:cNvPr id="82" name="円/楕円 81"/>
        <xdr:cNvSpPr/>
      </xdr:nvSpPr>
      <xdr:spPr>
        <a:xfrm>
          <a:off x="45847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36666</xdr:rowOff>
    </xdr:from>
    <xdr:ext cx="469744" cy="259045"/>
    <xdr:sp macro="" textlink="">
      <xdr:nvSpPr>
        <xdr:cNvPr id="83" name="議会費該当値テキスト"/>
        <xdr:cNvSpPr txBox="1"/>
      </xdr:nvSpPr>
      <xdr:spPr>
        <a:xfrm>
          <a:off x="4686300" y="53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138974</xdr:rowOff>
    </xdr:from>
    <xdr:to>
      <xdr:col>5</xdr:col>
      <xdr:colOff>409575</xdr:colOff>
      <xdr:row>33</xdr:row>
      <xdr:rowOff>69124</xdr:rowOff>
    </xdr:to>
    <xdr:sp macro="" textlink="">
      <xdr:nvSpPr>
        <xdr:cNvPr id="84" name="円/楕円 83"/>
        <xdr:cNvSpPr/>
      </xdr:nvSpPr>
      <xdr:spPr>
        <a:xfrm>
          <a:off x="3746500" y="5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85651</xdr:rowOff>
    </xdr:from>
    <xdr:ext cx="469744" cy="259045"/>
    <xdr:sp macro="" textlink="">
      <xdr:nvSpPr>
        <xdr:cNvPr id="85" name="テキスト ボックス 84"/>
        <xdr:cNvSpPr txBox="1"/>
      </xdr:nvSpPr>
      <xdr:spPr>
        <a:xfrm>
          <a:off x="3562427" y="5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46990</xdr:rowOff>
    </xdr:from>
    <xdr:to>
      <xdr:col>4</xdr:col>
      <xdr:colOff>206375</xdr:colOff>
      <xdr:row>33</xdr:row>
      <xdr:rowOff>148590</xdr:rowOff>
    </xdr:to>
    <xdr:sp macro="" textlink="">
      <xdr:nvSpPr>
        <xdr:cNvPr id="86" name="円/楕円 85"/>
        <xdr:cNvSpPr/>
      </xdr:nvSpPr>
      <xdr:spPr>
        <a:xfrm>
          <a:off x="2857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165117</xdr:rowOff>
    </xdr:from>
    <xdr:ext cx="469744" cy="259045"/>
    <xdr:sp macro="" textlink="">
      <xdr:nvSpPr>
        <xdr:cNvPr id="87" name="テキスト ボックス 86"/>
        <xdr:cNvSpPr txBox="1"/>
      </xdr:nvSpPr>
      <xdr:spPr>
        <a:xfrm>
          <a:off x="2673427"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106317</xdr:rowOff>
    </xdr:from>
    <xdr:to>
      <xdr:col>3</xdr:col>
      <xdr:colOff>3175</xdr:colOff>
      <xdr:row>33</xdr:row>
      <xdr:rowOff>36467</xdr:rowOff>
    </xdr:to>
    <xdr:sp macro="" textlink="">
      <xdr:nvSpPr>
        <xdr:cNvPr id="88" name="円/楕円 87"/>
        <xdr:cNvSpPr/>
      </xdr:nvSpPr>
      <xdr:spPr>
        <a:xfrm>
          <a:off x="1968500" y="55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52994</xdr:rowOff>
    </xdr:from>
    <xdr:ext cx="469744" cy="259045"/>
    <xdr:sp macro="" textlink="">
      <xdr:nvSpPr>
        <xdr:cNvPr id="89" name="テキスト ボックス 88"/>
        <xdr:cNvSpPr txBox="1"/>
      </xdr:nvSpPr>
      <xdr:spPr>
        <a:xfrm>
          <a:off x="1784427" y="536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161834</xdr:rowOff>
    </xdr:from>
    <xdr:to>
      <xdr:col>1</xdr:col>
      <xdr:colOff>485775</xdr:colOff>
      <xdr:row>31</xdr:row>
      <xdr:rowOff>91984</xdr:rowOff>
    </xdr:to>
    <xdr:sp macro="" textlink="">
      <xdr:nvSpPr>
        <xdr:cNvPr id="90" name="円/楕円 89"/>
        <xdr:cNvSpPr/>
      </xdr:nvSpPr>
      <xdr:spPr>
        <a:xfrm>
          <a:off x="1079500" y="53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108511</xdr:rowOff>
    </xdr:from>
    <xdr:ext cx="469744" cy="259045"/>
    <xdr:sp macro="" textlink="">
      <xdr:nvSpPr>
        <xdr:cNvPr id="91" name="テキスト ボックス 90"/>
        <xdr:cNvSpPr txBox="1"/>
      </xdr:nvSpPr>
      <xdr:spPr>
        <a:xfrm>
          <a:off x="895427" y="508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167680</xdr:rowOff>
    </xdr:from>
    <xdr:to>
      <xdr:col>6</xdr:col>
      <xdr:colOff>511175</xdr:colOff>
      <xdr:row>55</xdr:row>
      <xdr:rowOff>135151</xdr:rowOff>
    </xdr:to>
    <xdr:cxnSp macro="">
      <xdr:nvCxnSpPr>
        <xdr:cNvPr id="119" name="直線コネクタ 118"/>
        <xdr:cNvCxnSpPr/>
      </xdr:nvCxnSpPr>
      <xdr:spPr>
        <a:xfrm flipV="1">
          <a:off x="3797300" y="9425980"/>
          <a:ext cx="838200" cy="13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14109</xdr:rowOff>
    </xdr:from>
    <xdr:ext cx="534377" cy="259045"/>
    <xdr:sp macro="" textlink="">
      <xdr:nvSpPr>
        <xdr:cNvPr id="120" name="総務費平均値テキスト"/>
        <xdr:cNvSpPr txBox="1"/>
      </xdr:nvSpPr>
      <xdr:spPr>
        <a:xfrm>
          <a:off x="4686300" y="961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166949</xdr:rowOff>
    </xdr:from>
    <xdr:to>
      <xdr:col>5</xdr:col>
      <xdr:colOff>358775</xdr:colOff>
      <xdr:row>55</xdr:row>
      <xdr:rowOff>135151</xdr:rowOff>
    </xdr:to>
    <xdr:cxnSp macro="">
      <xdr:nvCxnSpPr>
        <xdr:cNvPr id="122" name="直線コネクタ 121"/>
        <xdr:cNvCxnSpPr/>
      </xdr:nvCxnSpPr>
      <xdr:spPr>
        <a:xfrm>
          <a:off x="2908300" y="9082349"/>
          <a:ext cx="889000" cy="48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124455</xdr:rowOff>
    </xdr:from>
    <xdr:ext cx="534377" cy="259045"/>
    <xdr:sp macro="" textlink="">
      <xdr:nvSpPr>
        <xdr:cNvPr id="124" name="テキスト ボックス 123"/>
        <xdr:cNvSpPr txBox="1"/>
      </xdr:nvSpPr>
      <xdr:spPr>
        <a:xfrm>
          <a:off x="3530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166949</xdr:rowOff>
    </xdr:from>
    <xdr:to>
      <xdr:col>4</xdr:col>
      <xdr:colOff>155575</xdr:colOff>
      <xdr:row>56</xdr:row>
      <xdr:rowOff>19708</xdr:rowOff>
    </xdr:to>
    <xdr:cxnSp macro="">
      <xdr:nvCxnSpPr>
        <xdr:cNvPr id="125" name="直線コネクタ 124"/>
        <xdr:cNvCxnSpPr/>
      </xdr:nvCxnSpPr>
      <xdr:spPr>
        <a:xfrm flipV="1">
          <a:off x="2019300" y="9082349"/>
          <a:ext cx="889000" cy="53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89319</xdr:rowOff>
    </xdr:from>
    <xdr:ext cx="534377" cy="259045"/>
    <xdr:sp macro="" textlink="">
      <xdr:nvSpPr>
        <xdr:cNvPr id="127" name="テキスト ボックス 126"/>
        <xdr:cNvSpPr txBox="1"/>
      </xdr:nvSpPr>
      <xdr:spPr>
        <a:xfrm>
          <a:off x="2641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19708</xdr:rowOff>
    </xdr:from>
    <xdr:to>
      <xdr:col>2</xdr:col>
      <xdr:colOff>638175</xdr:colOff>
      <xdr:row>56</xdr:row>
      <xdr:rowOff>75760</xdr:rowOff>
    </xdr:to>
    <xdr:cxnSp macro="">
      <xdr:nvCxnSpPr>
        <xdr:cNvPr id="128" name="直線コネクタ 127"/>
        <xdr:cNvCxnSpPr/>
      </xdr:nvCxnSpPr>
      <xdr:spPr>
        <a:xfrm flipV="1">
          <a:off x="1130300" y="9620908"/>
          <a:ext cx="889000" cy="5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121642</xdr:rowOff>
    </xdr:from>
    <xdr:ext cx="534377" cy="259045"/>
    <xdr:sp macro="" textlink="">
      <xdr:nvSpPr>
        <xdr:cNvPr id="132" name="テキスト ボックス 131"/>
        <xdr:cNvSpPr txBox="1"/>
      </xdr:nvSpPr>
      <xdr:spPr>
        <a:xfrm>
          <a:off x="863111" y="97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116880</xdr:rowOff>
    </xdr:from>
    <xdr:to>
      <xdr:col>6</xdr:col>
      <xdr:colOff>561975</xdr:colOff>
      <xdr:row>55</xdr:row>
      <xdr:rowOff>47030</xdr:rowOff>
    </xdr:to>
    <xdr:sp macro="" textlink="">
      <xdr:nvSpPr>
        <xdr:cNvPr id="138" name="円/楕円 137"/>
        <xdr:cNvSpPr/>
      </xdr:nvSpPr>
      <xdr:spPr>
        <a:xfrm>
          <a:off x="4584700" y="93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139757</xdr:rowOff>
    </xdr:from>
    <xdr:ext cx="534377" cy="259045"/>
    <xdr:sp macro="" textlink="">
      <xdr:nvSpPr>
        <xdr:cNvPr id="139" name="総務費該当値テキスト"/>
        <xdr:cNvSpPr txBox="1"/>
      </xdr:nvSpPr>
      <xdr:spPr>
        <a:xfrm>
          <a:off x="4686300" y="922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48,776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84351</xdr:rowOff>
    </xdr:from>
    <xdr:to>
      <xdr:col>5</xdr:col>
      <xdr:colOff>409575</xdr:colOff>
      <xdr:row>56</xdr:row>
      <xdr:rowOff>14501</xdr:rowOff>
    </xdr:to>
    <xdr:sp macro="" textlink="">
      <xdr:nvSpPr>
        <xdr:cNvPr id="140" name="円/楕円 139"/>
        <xdr:cNvSpPr/>
      </xdr:nvSpPr>
      <xdr:spPr>
        <a:xfrm>
          <a:off x="3746500" y="95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31028</xdr:rowOff>
    </xdr:from>
    <xdr:ext cx="534377" cy="259045"/>
    <xdr:sp macro="" textlink="">
      <xdr:nvSpPr>
        <xdr:cNvPr id="141" name="テキスト ボックス 140"/>
        <xdr:cNvSpPr txBox="1"/>
      </xdr:nvSpPr>
      <xdr:spPr>
        <a:xfrm>
          <a:off x="3530111" y="92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42,699</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116149</xdr:rowOff>
    </xdr:from>
    <xdr:to>
      <xdr:col>4</xdr:col>
      <xdr:colOff>206375</xdr:colOff>
      <xdr:row>53</xdr:row>
      <xdr:rowOff>46299</xdr:rowOff>
    </xdr:to>
    <xdr:sp macro="" textlink="">
      <xdr:nvSpPr>
        <xdr:cNvPr id="142" name="円/楕円 141"/>
        <xdr:cNvSpPr/>
      </xdr:nvSpPr>
      <xdr:spPr>
        <a:xfrm>
          <a:off x="2857500" y="90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62826</xdr:rowOff>
    </xdr:from>
    <xdr:ext cx="534377" cy="259045"/>
    <xdr:sp macro="" textlink="">
      <xdr:nvSpPr>
        <xdr:cNvPr id="143" name="テキスト ボックス 142"/>
        <xdr:cNvSpPr txBox="1"/>
      </xdr:nvSpPr>
      <xdr:spPr>
        <a:xfrm>
          <a:off x="2641111" y="88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140358</xdr:rowOff>
    </xdr:from>
    <xdr:to>
      <xdr:col>3</xdr:col>
      <xdr:colOff>3175</xdr:colOff>
      <xdr:row>56</xdr:row>
      <xdr:rowOff>70508</xdr:rowOff>
    </xdr:to>
    <xdr:sp macro="" textlink="">
      <xdr:nvSpPr>
        <xdr:cNvPr id="144" name="円/楕円 143"/>
        <xdr:cNvSpPr/>
      </xdr:nvSpPr>
      <xdr:spPr>
        <a:xfrm>
          <a:off x="1968500" y="95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61635</xdr:rowOff>
    </xdr:from>
    <xdr:ext cx="534377" cy="259045"/>
    <xdr:sp macro="" textlink="">
      <xdr:nvSpPr>
        <xdr:cNvPr id="145" name="テキスト ボックス 144"/>
        <xdr:cNvSpPr txBox="1"/>
      </xdr:nvSpPr>
      <xdr:spPr>
        <a:xfrm>
          <a:off x="1752111" y="96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24960</xdr:rowOff>
    </xdr:from>
    <xdr:to>
      <xdr:col>1</xdr:col>
      <xdr:colOff>485775</xdr:colOff>
      <xdr:row>56</xdr:row>
      <xdr:rowOff>126560</xdr:rowOff>
    </xdr:to>
    <xdr:sp macro="" textlink="">
      <xdr:nvSpPr>
        <xdr:cNvPr id="146" name="円/楕円 145"/>
        <xdr:cNvSpPr/>
      </xdr:nvSpPr>
      <xdr:spPr>
        <a:xfrm>
          <a:off x="1079500" y="96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143087</xdr:rowOff>
    </xdr:from>
    <xdr:ext cx="534377" cy="259045"/>
    <xdr:sp macro="" textlink="">
      <xdr:nvSpPr>
        <xdr:cNvPr id="147" name="テキスト ボックス 146"/>
        <xdr:cNvSpPr txBox="1"/>
      </xdr:nvSpPr>
      <xdr:spPr>
        <a:xfrm>
          <a:off x="863111" y="94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23528</xdr:rowOff>
    </xdr:from>
    <xdr:to>
      <xdr:col>6</xdr:col>
      <xdr:colOff>511175</xdr:colOff>
      <xdr:row>75</xdr:row>
      <xdr:rowOff>38452</xdr:rowOff>
    </xdr:to>
    <xdr:cxnSp macro="">
      <xdr:nvCxnSpPr>
        <xdr:cNvPr id="179" name="直線コネクタ 178"/>
        <xdr:cNvCxnSpPr/>
      </xdr:nvCxnSpPr>
      <xdr:spPr>
        <a:xfrm flipV="1">
          <a:off x="3797300" y="12882278"/>
          <a:ext cx="8382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38452</xdr:rowOff>
    </xdr:from>
    <xdr:to>
      <xdr:col>5</xdr:col>
      <xdr:colOff>358775</xdr:colOff>
      <xdr:row>75</xdr:row>
      <xdr:rowOff>108872</xdr:rowOff>
    </xdr:to>
    <xdr:cxnSp macro="">
      <xdr:nvCxnSpPr>
        <xdr:cNvPr id="182" name="直線コネクタ 181"/>
        <xdr:cNvCxnSpPr/>
      </xdr:nvCxnSpPr>
      <xdr:spPr>
        <a:xfrm flipV="1">
          <a:off x="2908300" y="12897202"/>
          <a:ext cx="889000" cy="7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4" name="テキスト ボックス 183"/>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108872</xdr:rowOff>
    </xdr:from>
    <xdr:to>
      <xdr:col>4</xdr:col>
      <xdr:colOff>155575</xdr:colOff>
      <xdr:row>75</xdr:row>
      <xdr:rowOff>156301</xdr:rowOff>
    </xdr:to>
    <xdr:cxnSp macro="">
      <xdr:nvCxnSpPr>
        <xdr:cNvPr id="185" name="直線コネクタ 184"/>
        <xdr:cNvCxnSpPr/>
      </xdr:nvCxnSpPr>
      <xdr:spPr>
        <a:xfrm flipV="1">
          <a:off x="2019300" y="12967622"/>
          <a:ext cx="889000" cy="4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7" name="テキスト ボックス 186"/>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145491</xdr:rowOff>
    </xdr:from>
    <xdr:to>
      <xdr:col>2</xdr:col>
      <xdr:colOff>638175</xdr:colOff>
      <xdr:row>75</xdr:row>
      <xdr:rowOff>156301</xdr:rowOff>
    </xdr:to>
    <xdr:cxnSp macro="">
      <xdr:nvCxnSpPr>
        <xdr:cNvPr id="188" name="直線コネクタ 187"/>
        <xdr:cNvCxnSpPr/>
      </xdr:nvCxnSpPr>
      <xdr:spPr>
        <a:xfrm>
          <a:off x="1130300" y="13004241"/>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121418</xdr:rowOff>
    </xdr:from>
    <xdr:ext cx="599010" cy="259045"/>
    <xdr:sp macro="" textlink="">
      <xdr:nvSpPr>
        <xdr:cNvPr id="190" name="テキスト ボックス 189"/>
        <xdr:cNvSpPr txBox="1"/>
      </xdr:nvSpPr>
      <xdr:spPr>
        <a:xfrm>
          <a:off x="1719794" y="1315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126361</xdr:rowOff>
    </xdr:from>
    <xdr:ext cx="599010" cy="259045"/>
    <xdr:sp macro="" textlink="">
      <xdr:nvSpPr>
        <xdr:cNvPr id="192" name="テキスト ボックス 191"/>
        <xdr:cNvSpPr txBox="1"/>
      </xdr:nvSpPr>
      <xdr:spPr>
        <a:xfrm>
          <a:off x="830794" y="131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144178</xdr:rowOff>
    </xdr:from>
    <xdr:to>
      <xdr:col>6</xdr:col>
      <xdr:colOff>561975</xdr:colOff>
      <xdr:row>75</xdr:row>
      <xdr:rowOff>74328</xdr:rowOff>
    </xdr:to>
    <xdr:sp macro="" textlink="">
      <xdr:nvSpPr>
        <xdr:cNvPr id="198" name="円/楕円 197"/>
        <xdr:cNvSpPr/>
      </xdr:nvSpPr>
      <xdr:spPr>
        <a:xfrm>
          <a:off x="4584700" y="1283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167055</xdr:rowOff>
    </xdr:from>
    <xdr:ext cx="599010" cy="259045"/>
    <xdr:sp macro="" textlink="">
      <xdr:nvSpPr>
        <xdr:cNvPr id="199" name="民生費該当値テキスト"/>
        <xdr:cNvSpPr txBox="1"/>
      </xdr:nvSpPr>
      <xdr:spPr>
        <a:xfrm>
          <a:off x="4686300" y="1268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159,922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159102</xdr:rowOff>
    </xdr:from>
    <xdr:to>
      <xdr:col>5</xdr:col>
      <xdr:colOff>409575</xdr:colOff>
      <xdr:row>75</xdr:row>
      <xdr:rowOff>89252</xdr:rowOff>
    </xdr:to>
    <xdr:sp macro="" textlink="">
      <xdr:nvSpPr>
        <xdr:cNvPr id="200" name="円/楕円 199"/>
        <xdr:cNvSpPr/>
      </xdr:nvSpPr>
      <xdr:spPr>
        <a:xfrm>
          <a:off x="3746500" y="12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105779</xdr:rowOff>
    </xdr:from>
    <xdr:ext cx="599010" cy="259045"/>
    <xdr:sp macro="" textlink="">
      <xdr:nvSpPr>
        <xdr:cNvPr id="201" name="テキスト ボックス 200"/>
        <xdr:cNvSpPr txBox="1"/>
      </xdr:nvSpPr>
      <xdr:spPr>
        <a:xfrm>
          <a:off x="3497794" y="1262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158,551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58072</xdr:rowOff>
    </xdr:from>
    <xdr:to>
      <xdr:col>4</xdr:col>
      <xdr:colOff>206375</xdr:colOff>
      <xdr:row>75</xdr:row>
      <xdr:rowOff>159671</xdr:rowOff>
    </xdr:to>
    <xdr:sp macro="" textlink="">
      <xdr:nvSpPr>
        <xdr:cNvPr id="202" name="円/楕円 201"/>
        <xdr:cNvSpPr/>
      </xdr:nvSpPr>
      <xdr:spPr>
        <a:xfrm>
          <a:off x="2857500" y="129168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4749</xdr:rowOff>
    </xdr:from>
    <xdr:ext cx="599010" cy="259045"/>
    <xdr:sp macro="" textlink="">
      <xdr:nvSpPr>
        <xdr:cNvPr id="203" name="テキスト ボックス 202"/>
        <xdr:cNvSpPr txBox="1"/>
      </xdr:nvSpPr>
      <xdr:spPr>
        <a:xfrm>
          <a:off x="2608794" y="1269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152,082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105501</xdr:rowOff>
    </xdr:from>
    <xdr:to>
      <xdr:col>3</xdr:col>
      <xdr:colOff>3175</xdr:colOff>
      <xdr:row>76</xdr:row>
      <xdr:rowOff>35651</xdr:rowOff>
    </xdr:to>
    <xdr:sp macro="" textlink="">
      <xdr:nvSpPr>
        <xdr:cNvPr id="204" name="円/楕円 203"/>
        <xdr:cNvSpPr/>
      </xdr:nvSpPr>
      <xdr:spPr>
        <a:xfrm>
          <a:off x="1968500" y="129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52178</xdr:rowOff>
    </xdr:from>
    <xdr:ext cx="599010" cy="259045"/>
    <xdr:sp macro="" textlink="">
      <xdr:nvSpPr>
        <xdr:cNvPr id="205" name="テキスト ボックス 204"/>
        <xdr:cNvSpPr txBox="1"/>
      </xdr:nvSpPr>
      <xdr:spPr>
        <a:xfrm>
          <a:off x="1719794" y="1273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147,725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94691</xdr:rowOff>
    </xdr:from>
    <xdr:to>
      <xdr:col>1</xdr:col>
      <xdr:colOff>485775</xdr:colOff>
      <xdr:row>76</xdr:row>
      <xdr:rowOff>24842</xdr:rowOff>
    </xdr:to>
    <xdr:sp macro="" textlink="">
      <xdr:nvSpPr>
        <xdr:cNvPr id="206" name="円/楕円 205"/>
        <xdr:cNvSpPr/>
      </xdr:nvSpPr>
      <xdr:spPr>
        <a:xfrm>
          <a:off x="1079500" y="12953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41368</xdr:rowOff>
    </xdr:from>
    <xdr:ext cx="599010" cy="259045"/>
    <xdr:sp macro="" textlink="">
      <xdr:nvSpPr>
        <xdr:cNvPr id="207" name="テキスト ボックス 206"/>
        <xdr:cNvSpPr txBox="1"/>
      </xdr:nvSpPr>
      <xdr:spPr>
        <a:xfrm>
          <a:off x="830794" y="1272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25076</xdr:rowOff>
    </xdr:from>
    <xdr:to>
      <xdr:col>6</xdr:col>
      <xdr:colOff>511175</xdr:colOff>
      <xdr:row>96</xdr:row>
      <xdr:rowOff>95256</xdr:rowOff>
    </xdr:to>
    <xdr:cxnSp macro="">
      <xdr:nvCxnSpPr>
        <xdr:cNvPr id="237" name="直線コネクタ 236"/>
        <xdr:cNvCxnSpPr/>
      </xdr:nvCxnSpPr>
      <xdr:spPr>
        <a:xfrm flipV="1">
          <a:off x="3797300" y="16312826"/>
          <a:ext cx="838200" cy="24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52506</xdr:rowOff>
    </xdr:from>
    <xdr:ext cx="534377" cy="259045"/>
    <xdr:sp macro="" textlink="">
      <xdr:nvSpPr>
        <xdr:cNvPr id="238" name="衛生費平均値テキスト"/>
        <xdr:cNvSpPr txBox="1"/>
      </xdr:nvSpPr>
      <xdr:spPr>
        <a:xfrm>
          <a:off x="4686300" y="1668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95256</xdr:rowOff>
    </xdr:from>
    <xdr:to>
      <xdr:col>5</xdr:col>
      <xdr:colOff>358775</xdr:colOff>
      <xdr:row>97</xdr:row>
      <xdr:rowOff>91847</xdr:rowOff>
    </xdr:to>
    <xdr:cxnSp macro="">
      <xdr:nvCxnSpPr>
        <xdr:cNvPr id="240" name="直線コネクタ 239"/>
        <xdr:cNvCxnSpPr/>
      </xdr:nvCxnSpPr>
      <xdr:spPr>
        <a:xfrm flipV="1">
          <a:off x="2908300" y="16554456"/>
          <a:ext cx="889000" cy="16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29799</xdr:rowOff>
    </xdr:from>
    <xdr:ext cx="534377" cy="259045"/>
    <xdr:sp macro="" textlink="">
      <xdr:nvSpPr>
        <xdr:cNvPr id="242" name="テキスト ボックス 241"/>
        <xdr:cNvSpPr txBox="1"/>
      </xdr:nvSpPr>
      <xdr:spPr>
        <a:xfrm>
          <a:off x="3530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85674</xdr:rowOff>
    </xdr:from>
    <xdr:to>
      <xdr:col>4</xdr:col>
      <xdr:colOff>155575</xdr:colOff>
      <xdr:row>97</xdr:row>
      <xdr:rowOff>91847</xdr:rowOff>
    </xdr:to>
    <xdr:cxnSp macro="">
      <xdr:nvCxnSpPr>
        <xdr:cNvPr id="243" name="直線コネクタ 242"/>
        <xdr:cNvCxnSpPr/>
      </xdr:nvCxnSpPr>
      <xdr:spPr>
        <a:xfrm>
          <a:off x="2019300" y="1671632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58374</xdr:rowOff>
    </xdr:from>
    <xdr:ext cx="534377" cy="259045"/>
    <xdr:sp macro="" textlink="">
      <xdr:nvSpPr>
        <xdr:cNvPr id="245" name="テキスト ボックス 244"/>
        <xdr:cNvSpPr txBox="1"/>
      </xdr:nvSpPr>
      <xdr:spPr>
        <a:xfrm>
          <a:off x="2641111" y="168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7759</xdr:rowOff>
    </xdr:from>
    <xdr:to>
      <xdr:col>2</xdr:col>
      <xdr:colOff>638175</xdr:colOff>
      <xdr:row>97</xdr:row>
      <xdr:rowOff>85674</xdr:rowOff>
    </xdr:to>
    <xdr:cxnSp macro="">
      <xdr:nvCxnSpPr>
        <xdr:cNvPr id="246" name="直線コネクタ 245"/>
        <xdr:cNvCxnSpPr/>
      </xdr:nvCxnSpPr>
      <xdr:spPr>
        <a:xfrm>
          <a:off x="1130300" y="16638409"/>
          <a:ext cx="889000" cy="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48" name="テキスト ボックス 247"/>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145726</xdr:rowOff>
    </xdr:from>
    <xdr:to>
      <xdr:col>6</xdr:col>
      <xdr:colOff>561975</xdr:colOff>
      <xdr:row>95</xdr:row>
      <xdr:rowOff>75876</xdr:rowOff>
    </xdr:to>
    <xdr:sp macro="" textlink="">
      <xdr:nvSpPr>
        <xdr:cNvPr id="256" name="円/楕円 255"/>
        <xdr:cNvSpPr/>
      </xdr:nvSpPr>
      <xdr:spPr>
        <a:xfrm>
          <a:off x="4584700" y="1626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168603</xdr:rowOff>
    </xdr:from>
    <xdr:ext cx="534377" cy="259045"/>
    <xdr:sp macro="" textlink="">
      <xdr:nvSpPr>
        <xdr:cNvPr id="257" name="衛生費該当値テキスト"/>
        <xdr:cNvSpPr txBox="1"/>
      </xdr:nvSpPr>
      <xdr:spPr>
        <a:xfrm>
          <a:off x="4686300" y="161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44456</xdr:rowOff>
    </xdr:from>
    <xdr:to>
      <xdr:col>5</xdr:col>
      <xdr:colOff>409575</xdr:colOff>
      <xdr:row>96</xdr:row>
      <xdr:rowOff>146056</xdr:rowOff>
    </xdr:to>
    <xdr:sp macro="" textlink="">
      <xdr:nvSpPr>
        <xdr:cNvPr id="258" name="円/楕円 257"/>
        <xdr:cNvSpPr/>
      </xdr:nvSpPr>
      <xdr:spPr>
        <a:xfrm>
          <a:off x="3746500" y="165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162583</xdr:rowOff>
    </xdr:from>
    <xdr:ext cx="534377" cy="259045"/>
    <xdr:sp macro="" textlink="">
      <xdr:nvSpPr>
        <xdr:cNvPr id="259" name="テキスト ボックス 258"/>
        <xdr:cNvSpPr txBox="1"/>
      </xdr:nvSpPr>
      <xdr:spPr>
        <a:xfrm>
          <a:off x="3530111" y="162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41047</xdr:rowOff>
    </xdr:from>
    <xdr:to>
      <xdr:col>4</xdr:col>
      <xdr:colOff>206375</xdr:colOff>
      <xdr:row>97</xdr:row>
      <xdr:rowOff>142647</xdr:rowOff>
    </xdr:to>
    <xdr:sp macro="" textlink="">
      <xdr:nvSpPr>
        <xdr:cNvPr id="260" name="円/楕円 259"/>
        <xdr:cNvSpPr/>
      </xdr:nvSpPr>
      <xdr:spPr>
        <a:xfrm>
          <a:off x="2857500" y="166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159174</xdr:rowOff>
    </xdr:from>
    <xdr:ext cx="534377" cy="259045"/>
    <xdr:sp macro="" textlink="">
      <xdr:nvSpPr>
        <xdr:cNvPr id="261" name="テキスト ボックス 260"/>
        <xdr:cNvSpPr txBox="1"/>
      </xdr:nvSpPr>
      <xdr:spPr>
        <a:xfrm>
          <a:off x="2641111" y="1644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34874</xdr:rowOff>
    </xdr:from>
    <xdr:to>
      <xdr:col>3</xdr:col>
      <xdr:colOff>3175</xdr:colOff>
      <xdr:row>97</xdr:row>
      <xdr:rowOff>136474</xdr:rowOff>
    </xdr:to>
    <xdr:sp macro="" textlink="">
      <xdr:nvSpPr>
        <xdr:cNvPr id="262" name="円/楕円 261"/>
        <xdr:cNvSpPr/>
      </xdr:nvSpPr>
      <xdr:spPr>
        <a:xfrm>
          <a:off x="1968500" y="1666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153001</xdr:rowOff>
    </xdr:from>
    <xdr:ext cx="534377" cy="259045"/>
    <xdr:sp macro="" textlink="">
      <xdr:nvSpPr>
        <xdr:cNvPr id="263" name="テキスト ボックス 262"/>
        <xdr:cNvSpPr txBox="1"/>
      </xdr:nvSpPr>
      <xdr:spPr>
        <a:xfrm>
          <a:off x="1752111" y="164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128409</xdr:rowOff>
    </xdr:from>
    <xdr:to>
      <xdr:col>1</xdr:col>
      <xdr:colOff>485775</xdr:colOff>
      <xdr:row>97</xdr:row>
      <xdr:rowOff>58559</xdr:rowOff>
    </xdr:to>
    <xdr:sp macro="" textlink="">
      <xdr:nvSpPr>
        <xdr:cNvPr id="264" name="円/楕円 263"/>
        <xdr:cNvSpPr/>
      </xdr:nvSpPr>
      <xdr:spPr>
        <a:xfrm>
          <a:off x="1079500" y="165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75086</xdr:rowOff>
    </xdr:from>
    <xdr:ext cx="534377" cy="259045"/>
    <xdr:sp macro="" textlink="">
      <xdr:nvSpPr>
        <xdr:cNvPr id="265" name="テキスト ボックス 264"/>
        <xdr:cNvSpPr txBox="1"/>
      </xdr:nvSpPr>
      <xdr:spPr>
        <a:xfrm>
          <a:off x="863111" y="163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73406</xdr:rowOff>
    </xdr:from>
    <xdr:to>
      <xdr:col>15</xdr:col>
      <xdr:colOff>180975</xdr:colOff>
      <xdr:row>37</xdr:row>
      <xdr:rowOff>57023</xdr:rowOff>
    </xdr:to>
    <xdr:cxnSp macro="">
      <xdr:nvCxnSpPr>
        <xdr:cNvPr id="294" name="直線コネクタ 293"/>
        <xdr:cNvCxnSpPr/>
      </xdr:nvCxnSpPr>
      <xdr:spPr>
        <a:xfrm>
          <a:off x="9639300" y="6245606"/>
          <a:ext cx="838200" cy="1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18559</xdr:rowOff>
    </xdr:from>
    <xdr:ext cx="378565" cy="259045"/>
    <xdr:sp macro="" textlink="">
      <xdr:nvSpPr>
        <xdr:cNvPr id="295" name="労働費平均値テキスト"/>
        <xdr:cNvSpPr txBox="1"/>
      </xdr:nvSpPr>
      <xdr:spPr>
        <a:xfrm>
          <a:off x="10528300" y="6362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73406</xdr:rowOff>
    </xdr:from>
    <xdr:to>
      <xdr:col>14</xdr:col>
      <xdr:colOff>28575</xdr:colOff>
      <xdr:row>36</xdr:row>
      <xdr:rowOff>84455</xdr:rowOff>
    </xdr:to>
    <xdr:cxnSp macro="">
      <xdr:nvCxnSpPr>
        <xdr:cNvPr id="297" name="直線コネクタ 296"/>
        <xdr:cNvCxnSpPr/>
      </xdr:nvCxnSpPr>
      <xdr:spPr>
        <a:xfrm flipV="1">
          <a:off x="8750300" y="624560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9" name="テキスト ボックス 298"/>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118745</xdr:rowOff>
    </xdr:from>
    <xdr:to>
      <xdr:col>12</xdr:col>
      <xdr:colOff>511175</xdr:colOff>
      <xdr:row>36</xdr:row>
      <xdr:rowOff>84455</xdr:rowOff>
    </xdr:to>
    <xdr:cxnSp macro="">
      <xdr:nvCxnSpPr>
        <xdr:cNvPr id="300" name="直線コネクタ 299"/>
        <xdr:cNvCxnSpPr/>
      </xdr:nvCxnSpPr>
      <xdr:spPr>
        <a:xfrm>
          <a:off x="7861300" y="594804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85217</xdr:rowOff>
    </xdr:from>
    <xdr:to>
      <xdr:col>11</xdr:col>
      <xdr:colOff>307975</xdr:colOff>
      <xdr:row>34</xdr:row>
      <xdr:rowOff>118745</xdr:rowOff>
    </xdr:to>
    <xdr:cxnSp macro="">
      <xdr:nvCxnSpPr>
        <xdr:cNvPr id="303" name="直線コネクタ 302"/>
        <xdr:cNvCxnSpPr/>
      </xdr:nvCxnSpPr>
      <xdr:spPr>
        <a:xfrm>
          <a:off x="6972300" y="5400167"/>
          <a:ext cx="889000" cy="54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92092</xdr:rowOff>
    </xdr:from>
    <xdr:ext cx="469744" cy="259045"/>
    <xdr:sp macro="" textlink="">
      <xdr:nvSpPr>
        <xdr:cNvPr id="305" name="テキスト ボックス 304"/>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07" name="テキスト ボックス 306"/>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6223</xdr:rowOff>
    </xdr:from>
    <xdr:to>
      <xdr:col>15</xdr:col>
      <xdr:colOff>231775</xdr:colOff>
      <xdr:row>37</xdr:row>
      <xdr:rowOff>107823</xdr:rowOff>
    </xdr:to>
    <xdr:sp macro="" textlink="">
      <xdr:nvSpPr>
        <xdr:cNvPr id="313" name="円/楕円 312"/>
        <xdr:cNvSpPr/>
      </xdr:nvSpPr>
      <xdr:spPr>
        <a:xfrm>
          <a:off x="10426700" y="634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29100</xdr:rowOff>
    </xdr:from>
    <xdr:ext cx="378565" cy="259045"/>
    <xdr:sp macro="" textlink="">
      <xdr:nvSpPr>
        <xdr:cNvPr id="314" name="労働費該当値テキスト"/>
        <xdr:cNvSpPr txBox="1"/>
      </xdr:nvSpPr>
      <xdr:spPr>
        <a:xfrm>
          <a:off x="10528300" y="6201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22606</xdr:rowOff>
    </xdr:from>
    <xdr:to>
      <xdr:col>14</xdr:col>
      <xdr:colOff>79375</xdr:colOff>
      <xdr:row>36</xdr:row>
      <xdr:rowOff>124206</xdr:rowOff>
    </xdr:to>
    <xdr:sp macro="" textlink="">
      <xdr:nvSpPr>
        <xdr:cNvPr id="315" name="円/楕円 314"/>
        <xdr:cNvSpPr/>
      </xdr:nvSpPr>
      <xdr:spPr>
        <a:xfrm>
          <a:off x="9588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140733</xdr:rowOff>
    </xdr:from>
    <xdr:ext cx="469744" cy="259045"/>
    <xdr:sp macro="" textlink="">
      <xdr:nvSpPr>
        <xdr:cNvPr id="316" name="テキスト ボックス 315"/>
        <xdr:cNvSpPr txBox="1"/>
      </xdr:nvSpPr>
      <xdr:spPr>
        <a:xfrm>
          <a:off x="9404427" y="59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33655</xdr:rowOff>
    </xdr:from>
    <xdr:to>
      <xdr:col>12</xdr:col>
      <xdr:colOff>561975</xdr:colOff>
      <xdr:row>36</xdr:row>
      <xdr:rowOff>135255</xdr:rowOff>
    </xdr:to>
    <xdr:sp macro="" textlink="">
      <xdr:nvSpPr>
        <xdr:cNvPr id="317" name="円/楕円 316"/>
        <xdr:cNvSpPr/>
      </xdr:nvSpPr>
      <xdr:spPr>
        <a:xfrm>
          <a:off x="8699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151782</xdr:rowOff>
    </xdr:from>
    <xdr:ext cx="469744" cy="259045"/>
    <xdr:sp macro="" textlink="">
      <xdr:nvSpPr>
        <xdr:cNvPr id="318" name="テキスト ボックス 317"/>
        <xdr:cNvSpPr txBox="1"/>
      </xdr:nvSpPr>
      <xdr:spPr>
        <a:xfrm>
          <a:off x="8515427"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67945</xdr:rowOff>
    </xdr:from>
    <xdr:to>
      <xdr:col>11</xdr:col>
      <xdr:colOff>358775</xdr:colOff>
      <xdr:row>34</xdr:row>
      <xdr:rowOff>169545</xdr:rowOff>
    </xdr:to>
    <xdr:sp macro="" textlink="">
      <xdr:nvSpPr>
        <xdr:cNvPr id="319" name="円/楕円 318"/>
        <xdr:cNvSpPr/>
      </xdr:nvSpPr>
      <xdr:spPr>
        <a:xfrm>
          <a:off x="7810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14622</xdr:rowOff>
    </xdr:from>
    <xdr:ext cx="469744" cy="259045"/>
    <xdr:sp macro="" textlink="">
      <xdr:nvSpPr>
        <xdr:cNvPr id="320" name="テキスト ボックス 319"/>
        <xdr:cNvSpPr txBox="1"/>
      </xdr:nvSpPr>
      <xdr:spPr>
        <a:xfrm>
          <a:off x="7626427" y="567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34417</xdr:rowOff>
    </xdr:from>
    <xdr:to>
      <xdr:col>10</xdr:col>
      <xdr:colOff>155575</xdr:colOff>
      <xdr:row>31</xdr:row>
      <xdr:rowOff>136017</xdr:rowOff>
    </xdr:to>
    <xdr:sp macro="" textlink="">
      <xdr:nvSpPr>
        <xdr:cNvPr id="321" name="円/楕円 320"/>
        <xdr:cNvSpPr/>
      </xdr:nvSpPr>
      <xdr:spPr>
        <a:xfrm>
          <a:off x="6921500" y="534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152544</xdr:rowOff>
    </xdr:from>
    <xdr:ext cx="469744" cy="259045"/>
    <xdr:sp macro="" textlink="">
      <xdr:nvSpPr>
        <xdr:cNvPr id="322" name="テキスト ボックス 321"/>
        <xdr:cNvSpPr txBox="1"/>
      </xdr:nvSpPr>
      <xdr:spPr>
        <a:xfrm>
          <a:off x="6737427" y="512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40030</xdr:rowOff>
    </xdr:from>
    <xdr:to>
      <xdr:col>15</xdr:col>
      <xdr:colOff>180975</xdr:colOff>
      <xdr:row>53</xdr:row>
      <xdr:rowOff>113487</xdr:rowOff>
    </xdr:to>
    <xdr:cxnSp macro="">
      <xdr:nvCxnSpPr>
        <xdr:cNvPr id="351" name="直線コネクタ 350"/>
        <xdr:cNvCxnSpPr/>
      </xdr:nvCxnSpPr>
      <xdr:spPr>
        <a:xfrm flipV="1">
          <a:off x="9639300" y="9126880"/>
          <a:ext cx="8382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113487</xdr:rowOff>
    </xdr:from>
    <xdr:to>
      <xdr:col>14</xdr:col>
      <xdr:colOff>28575</xdr:colOff>
      <xdr:row>53</xdr:row>
      <xdr:rowOff>123393</xdr:rowOff>
    </xdr:to>
    <xdr:cxnSp macro="">
      <xdr:nvCxnSpPr>
        <xdr:cNvPr id="354" name="直線コネクタ 353"/>
        <xdr:cNvCxnSpPr/>
      </xdr:nvCxnSpPr>
      <xdr:spPr>
        <a:xfrm flipV="1">
          <a:off x="8750300" y="920033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123393</xdr:rowOff>
    </xdr:from>
    <xdr:to>
      <xdr:col>12</xdr:col>
      <xdr:colOff>511175</xdr:colOff>
      <xdr:row>54</xdr:row>
      <xdr:rowOff>7188</xdr:rowOff>
    </xdr:to>
    <xdr:cxnSp macro="">
      <xdr:nvCxnSpPr>
        <xdr:cNvPr id="357" name="直線コネクタ 356"/>
        <xdr:cNvCxnSpPr/>
      </xdr:nvCxnSpPr>
      <xdr:spPr>
        <a:xfrm flipV="1">
          <a:off x="7861300" y="9210243"/>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57252</xdr:rowOff>
    </xdr:from>
    <xdr:to>
      <xdr:col>11</xdr:col>
      <xdr:colOff>307975</xdr:colOff>
      <xdr:row>54</xdr:row>
      <xdr:rowOff>7188</xdr:rowOff>
    </xdr:to>
    <xdr:cxnSp macro="">
      <xdr:nvCxnSpPr>
        <xdr:cNvPr id="360" name="直線コネクタ 359"/>
        <xdr:cNvCxnSpPr/>
      </xdr:nvCxnSpPr>
      <xdr:spPr>
        <a:xfrm>
          <a:off x="6972300" y="9144102"/>
          <a:ext cx="889000" cy="1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160680</xdr:rowOff>
    </xdr:from>
    <xdr:to>
      <xdr:col>15</xdr:col>
      <xdr:colOff>231775</xdr:colOff>
      <xdr:row>53</xdr:row>
      <xdr:rowOff>90830</xdr:rowOff>
    </xdr:to>
    <xdr:sp macro="" textlink="">
      <xdr:nvSpPr>
        <xdr:cNvPr id="370" name="円/楕円 369"/>
        <xdr:cNvSpPr/>
      </xdr:nvSpPr>
      <xdr:spPr>
        <a:xfrm>
          <a:off x="10426700" y="9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12107</xdr:rowOff>
    </xdr:from>
    <xdr:ext cx="534377" cy="259045"/>
    <xdr:sp macro="" textlink="">
      <xdr:nvSpPr>
        <xdr:cNvPr id="371" name="農林水産業費該当値テキスト"/>
        <xdr:cNvSpPr txBox="1"/>
      </xdr:nvSpPr>
      <xdr:spPr>
        <a:xfrm>
          <a:off x="10528300" y="892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13,558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62687</xdr:rowOff>
    </xdr:from>
    <xdr:to>
      <xdr:col>14</xdr:col>
      <xdr:colOff>79375</xdr:colOff>
      <xdr:row>53</xdr:row>
      <xdr:rowOff>164287</xdr:rowOff>
    </xdr:to>
    <xdr:sp macro="" textlink="">
      <xdr:nvSpPr>
        <xdr:cNvPr id="372" name="円/楕円 371"/>
        <xdr:cNvSpPr/>
      </xdr:nvSpPr>
      <xdr:spPr>
        <a:xfrm>
          <a:off x="9588500" y="914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9364</xdr:rowOff>
    </xdr:from>
    <xdr:ext cx="534377" cy="259045"/>
    <xdr:sp macro="" textlink="">
      <xdr:nvSpPr>
        <xdr:cNvPr id="373" name="テキスト ボックス 372"/>
        <xdr:cNvSpPr txBox="1"/>
      </xdr:nvSpPr>
      <xdr:spPr>
        <a:xfrm>
          <a:off x="9372111" y="892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72593</xdr:rowOff>
    </xdr:from>
    <xdr:to>
      <xdr:col>12</xdr:col>
      <xdr:colOff>561975</xdr:colOff>
      <xdr:row>54</xdr:row>
      <xdr:rowOff>2743</xdr:rowOff>
    </xdr:to>
    <xdr:sp macro="" textlink="">
      <xdr:nvSpPr>
        <xdr:cNvPr id="374" name="円/楕円 373"/>
        <xdr:cNvSpPr/>
      </xdr:nvSpPr>
      <xdr:spPr>
        <a:xfrm>
          <a:off x="8699500" y="91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19270</xdr:rowOff>
    </xdr:from>
    <xdr:ext cx="534377" cy="259045"/>
    <xdr:sp macro="" textlink="">
      <xdr:nvSpPr>
        <xdr:cNvPr id="375" name="テキスト ボックス 374"/>
        <xdr:cNvSpPr txBox="1"/>
      </xdr:nvSpPr>
      <xdr:spPr>
        <a:xfrm>
          <a:off x="8483111" y="89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127838</xdr:rowOff>
    </xdr:from>
    <xdr:to>
      <xdr:col>11</xdr:col>
      <xdr:colOff>358775</xdr:colOff>
      <xdr:row>54</xdr:row>
      <xdr:rowOff>57988</xdr:rowOff>
    </xdr:to>
    <xdr:sp macro="" textlink="">
      <xdr:nvSpPr>
        <xdr:cNvPr id="376" name="円/楕円 375"/>
        <xdr:cNvSpPr/>
      </xdr:nvSpPr>
      <xdr:spPr>
        <a:xfrm>
          <a:off x="7810500" y="921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74515</xdr:rowOff>
    </xdr:from>
    <xdr:ext cx="534377" cy="259045"/>
    <xdr:sp macro="" textlink="">
      <xdr:nvSpPr>
        <xdr:cNvPr id="377" name="テキスト ボックス 376"/>
        <xdr:cNvSpPr txBox="1"/>
      </xdr:nvSpPr>
      <xdr:spPr>
        <a:xfrm>
          <a:off x="7594111" y="89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6452</xdr:rowOff>
    </xdr:from>
    <xdr:to>
      <xdr:col>10</xdr:col>
      <xdr:colOff>155575</xdr:colOff>
      <xdr:row>53</xdr:row>
      <xdr:rowOff>108052</xdr:rowOff>
    </xdr:to>
    <xdr:sp macro="" textlink="">
      <xdr:nvSpPr>
        <xdr:cNvPr id="378" name="円/楕円 377"/>
        <xdr:cNvSpPr/>
      </xdr:nvSpPr>
      <xdr:spPr>
        <a:xfrm>
          <a:off x="6921500" y="90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124579</xdr:rowOff>
    </xdr:from>
    <xdr:ext cx="534377" cy="259045"/>
    <xdr:sp macro="" textlink="">
      <xdr:nvSpPr>
        <xdr:cNvPr id="379" name="テキスト ボックス 378"/>
        <xdr:cNvSpPr txBox="1"/>
      </xdr:nvSpPr>
      <xdr:spPr>
        <a:xfrm>
          <a:off x="6705111" y="886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150833</xdr:rowOff>
    </xdr:from>
    <xdr:to>
      <xdr:col>15</xdr:col>
      <xdr:colOff>180975</xdr:colOff>
      <xdr:row>76</xdr:row>
      <xdr:rowOff>159955</xdr:rowOff>
    </xdr:to>
    <xdr:cxnSp macro="">
      <xdr:nvCxnSpPr>
        <xdr:cNvPr id="406" name="直線コネクタ 405"/>
        <xdr:cNvCxnSpPr/>
      </xdr:nvCxnSpPr>
      <xdr:spPr>
        <a:xfrm>
          <a:off x="9639300" y="13181033"/>
          <a:ext cx="8382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127700</xdr:rowOff>
    </xdr:from>
    <xdr:ext cx="534377" cy="259045"/>
    <xdr:sp macro="" textlink="">
      <xdr:nvSpPr>
        <xdr:cNvPr id="407" name="商工費平均値テキスト"/>
        <xdr:cNvSpPr txBox="1"/>
      </xdr:nvSpPr>
      <xdr:spPr>
        <a:xfrm>
          <a:off x="10528300" y="1315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140638</xdr:rowOff>
    </xdr:from>
    <xdr:to>
      <xdr:col>14</xdr:col>
      <xdr:colOff>28575</xdr:colOff>
      <xdr:row>76</xdr:row>
      <xdr:rowOff>150833</xdr:rowOff>
    </xdr:to>
    <xdr:cxnSp macro="">
      <xdr:nvCxnSpPr>
        <xdr:cNvPr id="409" name="直線コネクタ 408"/>
        <xdr:cNvCxnSpPr/>
      </xdr:nvCxnSpPr>
      <xdr:spPr>
        <a:xfrm>
          <a:off x="8750300" y="13170838"/>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74345</xdr:rowOff>
    </xdr:from>
    <xdr:ext cx="534377" cy="259045"/>
    <xdr:sp macro="" textlink="">
      <xdr:nvSpPr>
        <xdr:cNvPr id="411" name="テキスト ボックス 410"/>
        <xdr:cNvSpPr txBox="1"/>
      </xdr:nvSpPr>
      <xdr:spPr>
        <a:xfrm>
          <a:off x="9372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103581</xdr:rowOff>
    </xdr:from>
    <xdr:to>
      <xdr:col>12</xdr:col>
      <xdr:colOff>511175</xdr:colOff>
      <xdr:row>76</xdr:row>
      <xdr:rowOff>140638</xdr:rowOff>
    </xdr:to>
    <xdr:cxnSp macro="">
      <xdr:nvCxnSpPr>
        <xdr:cNvPr id="412" name="直線コネクタ 411"/>
        <xdr:cNvCxnSpPr/>
      </xdr:nvCxnSpPr>
      <xdr:spPr>
        <a:xfrm>
          <a:off x="7861300" y="13133781"/>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66367</xdr:rowOff>
    </xdr:from>
    <xdr:ext cx="534377" cy="259045"/>
    <xdr:sp macro="" textlink="">
      <xdr:nvSpPr>
        <xdr:cNvPr id="414" name="テキスト ボックス 413"/>
        <xdr:cNvSpPr txBox="1"/>
      </xdr:nvSpPr>
      <xdr:spPr>
        <a:xfrm>
          <a:off x="8483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91877</xdr:rowOff>
    </xdr:from>
    <xdr:to>
      <xdr:col>11</xdr:col>
      <xdr:colOff>307975</xdr:colOff>
      <xdr:row>76</xdr:row>
      <xdr:rowOff>103581</xdr:rowOff>
    </xdr:to>
    <xdr:cxnSp macro="">
      <xdr:nvCxnSpPr>
        <xdr:cNvPr id="415" name="直線コネクタ 414"/>
        <xdr:cNvCxnSpPr/>
      </xdr:nvCxnSpPr>
      <xdr:spPr>
        <a:xfrm>
          <a:off x="6972300" y="13122077"/>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55005</xdr:rowOff>
    </xdr:from>
    <xdr:ext cx="534377" cy="259045"/>
    <xdr:sp macro="" textlink="">
      <xdr:nvSpPr>
        <xdr:cNvPr id="417" name="テキスト ボックス 416"/>
        <xdr:cNvSpPr txBox="1"/>
      </xdr:nvSpPr>
      <xdr:spPr>
        <a:xfrm>
          <a:off x="7594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33997</xdr:rowOff>
    </xdr:from>
    <xdr:ext cx="534377" cy="259045"/>
    <xdr:sp macro="" textlink="">
      <xdr:nvSpPr>
        <xdr:cNvPr id="419" name="テキスト ボックス 418"/>
        <xdr:cNvSpPr txBox="1"/>
      </xdr:nvSpPr>
      <xdr:spPr>
        <a:xfrm>
          <a:off x="6705111" y="132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109155</xdr:rowOff>
    </xdr:from>
    <xdr:to>
      <xdr:col>15</xdr:col>
      <xdr:colOff>231775</xdr:colOff>
      <xdr:row>77</xdr:row>
      <xdr:rowOff>39305</xdr:rowOff>
    </xdr:to>
    <xdr:sp macro="" textlink="">
      <xdr:nvSpPr>
        <xdr:cNvPr id="425" name="円/楕円 424"/>
        <xdr:cNvSpPr/>
      </xdr:nvSpPr>
      <xdr:spPr>
        <a:xfrm>
          <a:off x="10426700" y="131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132032</xdr:rowOff>
    </xdr:from>
    <xdr:ext cx="534377" cy="259045"/>
    <xdr:sp macro="" textlink="">
      <xdr:nvSpPr>
        <xdr:cNvPr id="426" name="商工費該当値テキスト"/>
        <xdr:cNvSpPr txBox="1"/>
      </xdr:nvSpPr>
      <xdr:spPr>
        <a:xfrm>
          <a:off x="10528300" y="1299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100033</xdr:rowOff>
    </xdr:from>
    <xdr:to>
      <xdr:col>14</xdr:col>
      <xdr:colOff>79375</xdr:colOff>
      <xdr:row>77</xdr:row>
      <xdr:rowOff>30183</xdr:rowOff>
    </xdr:to>
    <xdr:sp macro="" textlink="">
      <xdr:nvSpPr>
        <xdr:cNvPr id="427" name="円/楕円 426"/>
        <xdr:cNvSpPr/>
      </xdr:nvSpPr>
      <xdr:spPr>
        <a:xfrm>
          <a:off x="9588500" y="131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46710</xdr:rowOff>
    </xdr:from>
    <xdr:ext cx="534377" cy="259045"/>
    <xdr:sp macro="" textlink="">
      <xdr:nvSpPr>
        <xdr:cNvPr id="428" name="テキスト ボックス 427"/>
        <xdr:cNvSpPr txBox="1"/>
      </xdr:nvSpPr>
      <xdr:spPr>
        <a:xfrm>
          <a:off x="9372111" y="1290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89838</xdr:rowOff>
    </xdr:from>
    <xdr:to>
      <xdr:col>12</xdr:col>
      <xdr:colOff>561975</xdr:colOff>
      <xdr:row>77</xdr:row>
      <xdr:rowOff>19988</xdr:rowOff>
    </xdr:to>
    <xdr:sp macro="" textlink="">
      <xdr:nvSpPr>
        <xdr:cNvPr id="429" name="円/楕円 428"/>
        <xdr:cNvSpPr/>
      </xdr:nvSpPr>
      <xdr:spPr>
        <a:xfrm>
          <a:off x="8699500" y="131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36514</xdr:rowOff>
    </xdr:from>
    <xdr:ext cx="534377" cy="259045"/>
    <xdr:sp macro="" textlink="">
      <xdr:nvSpPr>
        <xdr:cNvPr id="430" name="テキスト ボックス 429"/>
        <xdr:cNvSpPr txBox="1"/>
      </xdr:nvSpPr>
      <xdr:spPr>
        <a:xfrm>
          <a:off x="8483111" y="1289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52781</xdr:rowOff>
    </xdr:from>
    <xdr:to>
      <xdr:col>11</xdr:col>
      <xdr:colOff>358775</xdr:colOff>
      <xdr:row>76</xdr:row>
      <xdr:rowOff>154381</xdr:rowOff>
    </xdr:to>
    <xdr:sp macro="" textlink="">
      <xdr:nvSpPr>
        <xdr:cNvPr id="431" name="円/楕円 430"/>
        <xdr:cNvSpPr/>
      </xdr:nvSpPr>
      <xdr:spPr>
        <a:xfrm>
          <a:off x="7810500" y="130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170908</xdr:rowOff>
    </xdr:from>
    <xdr:ext cx="534377" cy="259045"/>
    <xdr:sp macro="" textlink="">
      <xdr:nvSpPr>
        <xdr:cNvPr id="432" name="テキスト ボックス 431"/>
        <xdr:cNvSpPr txBox="1"/>
      </xdr:nvSpPr>
      <xdr:spPr>
        <a:xfrm>
          <a:off x="7594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41077</xdr:rowOff>
    </xdr:from>
    <xdr:to>
      <xdr:col>10</xdr:col>
      <xdr:colOff>155575</xdr:colOff>
      <xdr:row>76</xdr:row>
      <xdr:rowOff>142677</xdr:rowOff>
    </xdr:to>
    <xdr:sp macro="" textlink="">
      <xdr:nvSpPr>
        <xdr:cNvPr id="433" name="円/楕円 432"/>
        <xdr:cNvSpPr/>
      </xdr:nvSpPr>
      <xdr:spPr>
        <a:xfrm>
          <a:off x="6921500" y="130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159204</xdr:rowOff>
    </xdr:from>
    <xdr:ext cx="534377" cy="259045"/>
    <xdr:sp macro="" textlink="">
      <xdr:nvSpPr>
        <xdr:cNvPr id="434" name="テキスト ボックス 433"/>
        <xdr:cNvSpPr txBox="1"/>
      </xdr:nvSpPr>
      <xdr:spPr>
        <a:xfrm>
          <a:off x="6705111" y="128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150411</xdr:rowOff>
    </xdr:from>
    <xdr:to>
      <xdr:col>15</xdr:col>
      <xdr:colOff>180975</xdr:colOff>
      <xdr:row>97</xdr:row>
      <xdr:rowOff>101426</xdr:rowOff>
    </xdr:to>
    <xdr:cxnSp macro="">
      <xdr:nvCxnSpPr>
        <xdr:cNvPr id="466" name="直線コネクタ 465"/>
        <xdr:cNvCxnSpPr/>
      </xdr:nvCxnSpPr>
      <xdr:spPr>
        <a:xfrm>
          <a:off x="9639300" y="16609611"/>
          <a:ext cx="8382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67920</xdr:rowOff>
    </xdr:from>
    <xdr:to>
      <xdr:col>14</xdr:col>
      <xdr:colOff>28575</xdr:colOff>
      <xdr:row>96</xdr:row>
      <xdr:rowOff>150411</xdr:rowOff>
    </xdr:to>
    <xdr:cxnSp macro="">
      <xdr:nvCxnSpPr>
        <xdr:cNvPr id="469" name="直線コネクタ 468"/>
        <xdr:cNvCxnSpPr/>
      </xdr:nvCxnSpPr>
      <xdr:spPr>
        <a:xfrm>
          <a:off x="8750300" y="16527120"/>
          <a:ext cx="889000" cy="8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71" name="テキスト ボックス 470"/>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67920</xdr:rowOff>
    </xdr:from>
    <xdr:to>
      <xdr:col>12</xdr:col>
      <xdr:colOff>511175</xdr:colOff>
      <xdr:row>96</xdr:row>
      <xdr:rowOff>134311</xdr:rowOff>
    </xdr:to>
    <xdr:cxnSp macro="">
      <xdr:nvCxnSpPr>
        <xdr:cNvPr id="472" name="直線コネクタ 471"/>
        <xdr:cNvCxnSpPr/>
      </xdr:nvCxnSpPr>
      <xdr:spPr>
        <a:xfrm flipV="1">
          <a:off x="7861300" y="16527120"/>
          <a:ext cx="889000" cy="6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100479</xdr:rowOff>
    </xdr:from>
    <xdr:to>
      <xdr:col>11</xdr:col>
      <xdr:colOff>307975</xdr:colOff>
      <xdr:row>96</xdr:row>
      <xdr:rowOff>134311</xdr:rowOff>
    </xdr:to>
    <xdr:cxnSp macro="">
      <xdr:nvCxnSpPr>
        <xdr:cNvPr id="475" name="直線コネクタ 474"/>
        <xdr:cNvCxnSpPr/>
      </xdr:nvCxnSpPr>
      <xdr:spPr>
        <a:xfrm>
          <a:off x="6972300" y="16559679"/>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65285</xdr:rowOff>
    </xdr:from>
    <xdr:ext cx="534377" cy="259045"/>
    <xdr:sp macro="" textlink="">
      <xdr:nvSpPr>
        <xdr:cNvPr id="479" name="テキスト ボックス 478"/>
        <xdr:cNvSpPr txBox="1"/>
      </xdr:nvSpPr>
      <xdr:spPr>
        <a:xfrm>
          <a:off x="6705111"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50626</xdr:rowOff>
    </xdr:from>
    <xdr:to>
      <xdr:col>15</xdr:col>
      <xdr:colOff>231775</xdr:colOff>
      <xdr:row>97</xdr:row>
      <xdr:rowOff>152226</xdr:rowOff>
    </xdr:to>
    <xdr:sp macro="" textlink="">
      <xdr:nvSpPr>
        <xdr:cNvPr id="485" name="円/楕円 484"/>
        <xdr:cNvSpPr/>
      </xdr:nvSpPr>
      <xdr:spPr>
        <a:xfrm>
          <a:off x="10426700" y="1668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29053</xdr:rowOff>
    </xdr:from>
    <xdr:ext cx="534377" cy="259045"/>
    <xdr:sp macro="" textlink="">
      <xdr:nvSpPr>
        <xdr:cNvPr id="486" name="土木費該当値テキスト"/>
        <xdr:cNvSpPr txBox="1"/>
      </xdr:nvSpPr>
      <xdr:spPr>
        <a:xfrm>
          <a:off x="10528300" y="1665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99611</xdr:rowOff>
    </xdr:from>
    <xdr:to>
      <xdr:col>14</xdr:col>
      <xdr:colOff>79375</xdr:colOff>
      <xdr:row>97</xdr:row>
      <xdr:rowOff>29761</xdr:rowOff>
    </xdr:to>
    <xdr:sp macro="" textlink="">
      <xdr:nvSpPr>
        <xdr:cNvPr id="487" name="円/楕円 486"/>
        <xdr:cNvSpPr/>
      </xdr:nvSpPr>
      <xdr:spPr>
        <a:xfrm>
          <a:off x="9588500" y="1655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46288</xdr:rowOff>
    </xdr:from>
    <xdr:ext cx="534377" cy="259045"/>
    <xdr:sp macro="" textlink="">
      <xdr:nvSpPr>
        <xdr:cNvPr id="488" name="テキスト ボックス 487"/>
        <xdr:cNvSpPr txBox="1"/>
      </xdr:nvSpPr>
      <xdr:spPr>
        <a:xfrm>
          <a:off x="9372111" y="1633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17120</xdr:rowOff>
    </xdr:from>
    <xdr:to>
      <xdr:col>12</xdr:col>
      <xdr:colOff>561975</xdr:colOff>
      <xdr:row>96</xdr:row>
      <xdr:rowOff>118720</xdr:rowOff>
    </xdr:to>
    <xdr:sp macro="" textlink="">
      <xdr:nvSpPr>
        <xdr:cNvPr id="489" name="円/楕円 488"/>
        <xdr:cNvSpPr/>
      </xdr:nvSpPr>
      <xdr:spPr>
        <a:xfrm>
          <a:off x="8699500" y="164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135247</xdr:rowOff>
    </xdr:from>
    <xdr:ext cx="534377" cy="259045"/>
    <xdr:sp macro="" textlink="">
      <xdr:nvSpPr>
        <xdr:cNvPr id="490" name="テキスト ボックス 489"/>
        <xdr:cNvSpPr txBox="1"/>
      </xdr:nvSpPr>
      <xdr:spPr>
        <a:xfrm>
          <a:off x="8483111" y="162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83511</xdr:rowOff>
    </xdr:from>
    <xdr:to>
      <xdr:col>11</xdr:col>
      <xdr:colOff>358775</xdr:colOff>
      <xdr:row>97</xdr:row>
      <xdr:rowOff>13661</xdr:rowOff>
    </xdr:to>
    <xdr:sp macro="" textlink="">
      <xdr:nvSpPr>
        <xdr:cNvPr id="491" name="円/楕円 490"/>
        <xdr:cNvSpPr/>
      </xdr:nvSpPr>
      <xdr:spPr>
        <a:xfrm>
          <a:off x="7810500" y="165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30188</xdr:rowOff>
    </xdr:from>
    <xdr:ext cx="534377" cy="259045"/>
    <xdr:sp macro="" textlink="">
      <xdr:nvSpPr>
        <xdr:cNvPr id="492" name="テキスト ボックス 491"/>
        <xdr:cNvSpPr txBox="1"/>
      </xdr:nvSpPr>
      <xdr:spPr>
        <a:xfrm>
          <a:off x="7594111" y="163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49679</xdr:rowOff>
    </xdr:from>
    <xdr:to>
      <xdr:col>10</xdr:col>
      <xdr:colOff>155575</xdr:colOff>
      <xdr:row>96</xdr:row>
      <xdr:rowOff>151279</xdr:rowOff>
    </xdr:to>
    <xdr:sp macro="" textlink="">
      <xdr:nvSpPr>
        <xdr:cNvPr id="493" name="円/楕円 492"/>
        <xdr:cNvSpPr/>
      </xdr:nvSpPr>
      <xdr:spPr>
        <a:xfrm>
          <a:off x="6921500" y="165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167806</xdr:rowOff>
    </xdr:from>
    <xdr:ext cx="534377" cy="259045"/>
    <xdr:sp macro="" textlink="">
      <xdr:nvSpPr>
        <xdr:cNvPr id="494" name="テキスト ボックス 493"/>
        <xdr:cNvSpPr txBox="1"/>
      </xdr:nvSpPr>
      <xdr:spPr>
        <a:xfrm>
          <a:off x="6705111" y="1628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98476</xdr:rowOff>
    </xdr:from>
    <xdr:to>
      <xdr:col>23</xdr:col>
      <xdr:colOff>517525</xdr:colOff>
      <xdr:row>35</xdr:row>
      <xdr:rowOff>31343</xdr:rowOff>
    </xdr:to>
    <xdr:cxnSp macro="">
      <xdr:nvCxnSpPr>
        <xdr:cNvPr id="524" name="直線コネクタ 523"/>
        <xdr:cNvCxnSpPr/>
      </xdr:nvCxnSpPr>
      <xdr:spPr>
        <a:xfrm>
          <a:off x="15481300" y="5927776"/>
          <a:ext cx="838200" cy="10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36678</xdr:rowOff>
    </xdr:from>
    <xdr:to>
      <xdr:col>22</xdr:col>
      <xdr:colOff>365125</xdr:colOff>
      <xdr:row>34</xdr:row>
      <xdr:rowOff>98476</xdr:rowOff>
    </xdr:to>
    <xdr:cxnSp macro="">
      <xdr:nvCxnSpPr>
        <xdr:cNvPr id="527" name="直線コネクタ 526"/>
        <xdr:cNvCxnSpPr/>
      </xdr:nvCxnSpPr>
      <xdr:spPr>
        <a:xfrm>
          <a:off x="14592300" y="5523078"/>
          <a:ext cx="889000" cy="40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36678</xdr:rowOff>
    </xdr:from>
    <xdr:to>
      <xdr:col>21</xdr:col>
      <xdr:colOff>161925</xdr:colOff>
      <xdr:row>35</xdr:row>
      <xdr:rowOff>34392</xdr:rowOff>
    </xdr:to>
    <xdr:cxnSp macro="">
      <xdr:nvCxnSpPr>
        <xdr:cNvPr id="530" name="直線コネクタ 529"/>
        <xdr:cNvCxnSpPr/>
      </xdr:nvCxnSpPr>
      <xdr:spPr>
        <a:xfrm flipV="1">
          <a:off x="13703300" y="5523078"/>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34392</xdr:rowOff>
    </xdr:from>
    <xdr:to>
      <xdr:col>19</xdr:col>
      <xdr:colOff>644525</xdr:colOff>
      <xdr:row>35</xdr:row>
      <xdr:rowOff>48717</xdr:rowOff>
    </xdr:to>
    <xdr:cxnSp macro="">
      <xdr:nvCxnSpPr>
        <xdr:cNvPr id="533" name="直線コネクタ 532"/>
        <xdr:cNvCxnSpPr/>
      </xdr:nvCxnSpPr>
      <xdr:spPr>
        <a:xfrm flipV="1">
          <a:off x="12814300" y="6035142"/>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126458</xdr:rowOff>
    </xdr:from>
    <xdr:ext cx="534377" cy="259045"/>
    <xdr:sp macro="" textlink="">
      <xdr:nvSpPr>
        <xdr:cNvPr id="537" name="テキスト ボックス 536"/>
        <xdr:cNvSpPr txBox="1"/>
      </xdr:nvSpPr>
      <xdr:spPr>
        <a:xfrm>
          <a:off x="12547111" y="62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151993</xdr:rowOff>
    </xdr:from>
    <xdr:to>
      <xdr:col>23</xdr:col>
      <xdr:colOff>568325</xdr:colOff>
      <xdr:row>35</xdr:row>
      <xdr:rowOff>82143</xdr:rowOff>
    </xdr:to>
    <xdr:sp macro="" textlink="">
      <xdr:nvSpPr>
        <xdr:cNvPr id="543" name="円/楕円 542"/>
        <xdr:cNvSpPr/>
      </xdr:nvSpPr>
      <xdr:spPr>
        <a:xfrm>
          <a:off x="16268700" y="598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3420</xdr:rowOff>
    </xdr:from>
    <xdr:ext cx="534377" cy="259045"/>
    <xdr:sp macro="" textlink="">
      <xdr:nvSpPr>
        <xdr:cNvPr id="544" name="消防費該当値テキスト"/>
        <xdr:cNvSpPr txBox="1"/>
      </xdr:nvSpPr>
      <xdr:spPr>
        <a:xfrm>
          <a:off x="16370300" y="583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47676</xdr:rowOff>
    </xdr:from>
    <xdr:to>
      <xdr:col>22</xdr:col>
      <xdr:colOff>415925</xdr:colOff>
      <xdr:row>34</xdr:row>
      <xdr:rowOff>149276</xdr:rowOff>
    </xdr:to>
    <xdr:sp macro="" textlink="">
      <xdr:nvSpPr>
        <xdr:cNvPr id="545" name="円/楕円 544"/>
        <xdr:cNvSpPr/>
      </xdr:nvSpPr>
      <xdr:spPr>
        <a:xfrm>
          <a:off x="15430500" y="58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165803</xdr:rowOff>
    </xdr:from>
    <xdr:ext cx="534377" cy="259045"/>
    <xdr:sp macro="" textlink="">
      <xdr:nvSpPr>
        <xdr:cNvPr id="546" name="テキスト ボックス 545"/>
        <xdr:cNvSpPr txBox="1"/>
      </xdr:nvSpPr>
      <xdr:spPr>
        <a:xfrm>
          <a:off x="15214111" y="565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15,541</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157328</xdr:rowOff>
    </xdr:from>
    <xdr:to>
      <xdr:col>21</xdr:col>
      <xdr:colOff>212725</xdr:colOff>
      <xdr:row>32</xdr:row>
      <xdr:rowOff>87478</xdr:rowOff>
    </xdr:to>
    <xdr:sp macro="" textlink="">
      <xdr:nvSpPr>
        <xdr:cNvPr id="547" name="円/楕円 546"/>
        <xdr:cNvSpPr/>
      </xdr:nvSpPr>
      <xdr:spPr>
        <a:xfrm>
          <a:off x="14541500" y="547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104005</xdr:rowOff>
    </xdr:from>
    <xdr:ext cx="534377" cy="259045"/>
    <xdr:sp macro="" textlink="">
      <xdr:nvSpPr>
        <xdr:cNvPr id="548" name="テキスト ボックス 547"/>
        <xdr:cNvSpPr txBox="1"/>
      </xdr:nvSpPr>
      <xdr:spPr>
        <a:xfrm>
          <a:off x="14325111" y="524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155042</xdr:rowOff>
    </xdr:from>
    <xdr:to>
      <xdr:col>20</xdr:col>
      <xdr:colOff>9525</xdr:colOff>
      <xdr:row>35</xdr:row>
      <xdr:rowOff>85192</xdr:rowOff>
    </xdr:to>
    <xdr:sp macro="" textlink="">
      <xdr:nvSpPr>
        <xdr:cNvPr id="549" name="円/楕円 548"/>
        <xdr:cNvSpPr/>
      </xdr:nvSpPr>
      <xdr:spPr>
        <a:xfrm>
          <a:off x="13652500" y="598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101719</xdr:rowOff>
    </xdr:from>
    <xdr:ext cx="534377" cy="259045"/>
    <xdr:sp macro="" textlink="">
      <xdr:nvSpPr>
        <xdr:cNvPr id="550" name="テキスト ボックス 549"/>
        <xdr:cNvSpPr txBox="1"/>
      </xdr:nvSpPr>
      <xdr:spPr>
        <a:xfrm>
          <a:off x="13436111" y="575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14,132</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169367</xdr:rowOff>
    </xdr:from>
    <xdr:to>
      <xdr:col>18</xdr:col>
      <xdr:colOff>492125</xdr:colOff>
      <xdr:row>35</xdr:row>
      <xdr:rowOff>99517</xdr:rowOff>
    </xdr:to>
    <xdr:sp macro="" textlink="">
      <xdr:nvSpPr>
        <xdr:cNvPr id="551" name="円/楕円 550"/>
        <xdr:cNvSpPr/>
      </xdr:nvSpPr>
      <xdr:spPr>
        <a:xfrm>
          <a:off x="12763500" y="59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116044</xdr:rowOff>
    </xdr:from>
    <xdr:ext cx="534377" cy="259045"/>
    <xdr:sp macro="" textlink="">
      <xdr:nvSpPr>
        <xdr:cNvPr id="552" name="テキスト ボックス 551"/>
        <xdr:cNvSpPr txBox="1"/>
      </xdr:nvSpPr>
      <xdr:spPr>
        <a:xfrm>
          <a:off x="12547111" y="577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70532</xdr:rowOff>
    </xdr:from>
    <xdr:to>
      <xdr:col>23</xdr:col>
      <xdr:colOff>517525</xdr:colOff>
      <xdr:row>54</xdr:row>
      <xdr:rowOff>27490</xdr:rowOff>
    </xdr:to>
    <xdr:cxnSp macro="">
      <xdr:nvCxnSpPr>
        <xdr:cNvPr id="584" name="直線コネクタ 583"/>
        <xdr:cNvCxnSpPr/>
      </xdr:nvCxnSpPr>
      <xdr:spPr>
        <a:xfrm flipV="1">
          <a:off x="15481300" y="9157382"/>
          <a:ext cx="838200" cy="12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27490</xdr:rowOff>
    </xdr:from>
    <xdr:to>
      <xdr:col>22</xdr:col>
      <xdr:colOff>365125</xdr:colOff>
      <xdr:row>54</xdr:row>
      <xdr:rowOff>141463</xdr:rowOff>
    </xdr:to>
    <xdr:cxnSp macro="">
      <xdr:nvCxnSpPr>
        <xdr:cNvPr id="587" name="直線コネクタ 586"/>
        <xdr:cNvCxnSpPr/>
      </xdr:nvCxnSpPr>
      <xdr:spPr>
        <a:xfrm flipV="1">
          <a:off x="14592300" y="9285790"/>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127678</xdr:rowOff>
    </xdr:from>
    <xdr:ext cx="534377" cy="259045"/>
    <xdr:sp macro="" textlink="">
      <xdr:nvSpPr>
        <xdr:cNvPr id="589" name="テキスト ボックス 588"/>
        <xdr:cNvSpPr txBox="1"/>
      </xdr:nvSpPr>
      <xdr:spPr>
        <a:xfrm>
          <a:off x="15214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141463</xdr:rowOff>
    </xdr:from>
    <xdr:to>
      <xdr:col>21</xdr:col>
      <xdr:colOff>161925</xdr:colOff>
      <xdr:row>55</xdr:row>
      <xdr:rowOff>71806</xdr:rowOff>
    </xdr:to>
    <xdr:cxnSp macro="">
      <xdr:nvCxnSpPr>
        <xdr:cNvPr id="590" name="直線コネクタ 589"/>
        <xdr:cNvCxnSpPr/>
      </xdr:nvCxnSpPr>
      <xdr:spPr>
        <a:xfrm flipV="1">
          <a:off x="13703300" y="9399763"/>
          <a:ext cx="889000" cy="10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92" name="テキスト ボックス 591"/>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33303</xdr:rowOff>
    </xdr:from>
    <xdr:to>
      <xdr:col>19</xdr:col>
      <xdr:colOff>644525</xdr:colOff>
      <xdr:row>55</xdr:row>
      <xdr:rowOff>71806</xdr:rowOff>
    </xdr:to>
    <xdr:cxnSp macro="">
      <xdr:nvCxnSpPr>
        <xdr:cNvPr id="593" name="直線コネクタ 592"/>
        <xdr:cNvCxnSpPr/>
      </xdr:nvCxnSpPr>
      <xdr:spPr>
        <a:xfrm>
          <a:off x="12814300" y="9291603"/>
          <a:ext cx="889000" cy="20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135515</xdr:rowOff>
    </xdr:from>
    <xdr:ext cx="534377" cy="259045"/>
    <xdr:sp macro="" textlink="">
      <xdr:nvSpPr>
        <xdr:cNvPr id="597" name="テキスト ボックス 596"/>
        <xdr:cNvSpPr txBox="1"/>
      </xdr:nvSpPr>
      <xdr:spPr>
        <a:xfrm>
          <a:off x="12547111" y="97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19732</xdr:rowOff>
    </xdr:from>
    <xdr:to>
      <xdr:col>23</xdr:col>
      <xdr:colOff>568325</xdr:colOff>
      <xdr:row>53</xdr:row>
      <xdr:rowOff>121332</xdr:rowOff>
    </xdr:to>
    <xdr:sp macro="" textlink="">
      <xdr:nvSpPr>
        <xdr:cNvPr id="603" name="円/楕円 602"/>
        <xdr:cNvSpPr/>
      </xdr:nvSpPr>
      <xdr:spPr>
        <a:xfrm>
          <a:off x="16268700" y="910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42609</xdr:rowOff>
    </xdr:from>
    <xdr:ext cx="534377" cy="259045"/>
    <xdr:sp macro="" textlink="">
      <xdr:nvSpPr>
        <xdr:cNvPr id="604" name="教育費該当値テキスト"/>
        <xdr:cNvSpPr txBox="1"/>
      </xdr:nvSpPr>
      <xdr:spPr>
        <a:xfrm>
          <a:off x="16370300" y="89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52,368</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148140</xdr:rowOff>
    </xdr:from>
    <xdr:to>
      <xdr:col>22</xdr:col>
      <xdr:colOff>415925</xdr:colOff>
      <xdr:row>54</xdr:row>
      <xdr:rowOff>78290</xdr:rowOff>
    </xdr:to>
    <xdr:sp macro="" textlink="">
      <xdr:nvSpPr>
        <xdr:cNvPr id="605" name="円/楕円 604"/>
        <xdr:cNvSpPr/>
      </xdr:nvSpPr>
      <xdr:spPr>
        <a:xfrm>
          <a:off x="15430500" y="92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94817</xdr:rowOff>
    </xdr:from>
    <xdr:ext cx="534377" cy="259045"/>
    <xdr:sp macro="" textlink="">
      <xdr:nvSpPr>
        <xdr:cNvPr id="606" name="テキスト ボックス 605"/>
        <xdr:cNvSpPr txBox="1"/>
      </xdr:nvSpPr>
      <xdr:spPr>
        <a:xfrm>
          <a:off x="15214111" y="901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48,436</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90663</xdr:rowOff>
    </xdr:from>
    <xdr:to>
      <xdr:col>21</xdr:col>
      <xdr:colOff>212725</xdr:colOff>
      <xdr:row>55</xdr:row>
      <xdr:rowOff>20813</xdr:rowOff>
    </xdr:to>
    <xdr:sp macro="" textlink="">
      <xdr:nvSpPr>
        <xdr:cNvPr id="607" name="円/楕円 606"/>
        <xdr:cNvSpPr/>
      </xdr:nvSpPr>
      <xdr:spPr>
        <a:xfrm>
          <a:off x="14541500" y="93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37340</xdr:rowOff>
    </xdr:from>
    <xdr:ext cx="534377" cy="259045"/>
    <xdr:sp macro="" textlink="">
      <xdr:nvSpPr>
        <xdr:cNvPr id="608" name="テキスト ボックス 607"/>
        <xdr:cNvSpPr txBox="1"/>
      </xdr:nvSpPr>
      <xdr:spPr>
        <a:xfrm>
          <a:off x="14325111" y="9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21006</xdr:rowOff>
    </xdr:from>
    <xdr:to>
      <xdr:col>20</xdr:col>
      <xdr:colOff>9525</xdr:colOff>
      <xdr:row>55</xdr:row>
      <xdr:rowOff>122606</xdr:rowOff>
    </xdr:to>
    <xdr:sp macro="" textlink="">
      <xdr:nvSpPr>
        <xdr:cNvPr id="609" name="円/楕円 608"/>
        <xdr:cNvSpPr/>
      </xdr:nvSpPr>
      <xdr:spPr>
        <a:xfrm>
          <a:off x="13652500" y="94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139133</xdr:rowOff>
    </xdr:from>
    <xdr:ext cx="534377" cy="259045"/>
    <xdr:sp macro="" textlink="">
      <xdr:nvSpPr>
        <xdr:cNvPr id="610" name="テキスト ボックス 609"/>
        <xdr:cNvSpPr txBox="1"/>
      </xdr:nvSpPr>
      <xdr:spPr>
        <a:xfrm>
          <a:off x="13436111" y="922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41,829</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153953</xdr:rowOff>
    </xdr:from>
    <xdr:to>
      <xdr:col>18</xdr:col>
      <xdr:colOff>492125</xdr:colOff>
      <xdr:row>54</xdr:row>
      <xdr:rowOff>84103</xdr:rowOff>
    </xdr:to>
    <xdr:sp macro="" textlink="">
      <xdr:nvSpPr>
        <xdr:cNvPr id="611" name="円/楕円 610"/>
        <xdr:cNvSpPr/>
      </xdr:nvSpPr>
      <xdr:spPr>
        <a:xfrm>
          <a:off x="12763500" y="924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100630</xdr:rowOff>
    </xdr:from>
    <xdr:ext cx="534377" cy="259045"/>
    <xdr:sp macro="" textlink="">
      <xdr:nvSpPr>
        <xdr:cNvPr id="612" name="テキスト ボックス 611"/>
        <xdr:cNvSpPr txBox="1"/>
      </xdr:nvSpPr>
      <xdr:spPr>
        <a:xfrm>
          <a:off x="12547111" y="901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19647</xdr:rowOff>
    </xdr:from>
    <xdr:to>
      <xdr:col>23</xdr:col>
      <xdr:colOff>517525</xdr:colOff>
      <xdr:row>79</xdr:row>
      <xdr:rowOff>31305</xdr:rowOff>
    </xdr:to>
    <xdr:cxnSp macro="">
      <xdr:nvCxnSpPr>
        <xdr:cNvPr id="641" name="直線コネクタ 640"/>
        <xdr:cNvCxnSpPr/>
      </xdr:nvCxnSpPr>
      <xdr:spPr>
        <a:xfrm>
          <a:off x="15481300" y="13564197"/>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168732</xdr:rowOff>
    </xdr:from>
    <xdr:to>
      <xdr:col>22</xdr:col>
      <xdr:colOff>365125</xdr:colOff>
      <xdr:row>79</xdr:row>
      <xdr:rowOff>19647</xdr:rowOff>
    </xdr:to>
    <xdr:cxnSp macro="">
      <xdr:nvCxnSpPr>
        <xdr:cNvPr id="644" name="直線コネクタ 643"/>
        <xdr:cNvCxnSpPr/>
      </xdr:nvCxnSpPr>
      <xdr:spPr>
        <a:xfrm>
          <a:off x="14592300" y="13541832"/>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168732</xdr:rowOff>
    </xdr:from>
    <xdr:to>
      <xdr:col>21</xdr:col>
      <xdr:colOff>161925</xdr:colOff>
      <xdr:row>78</xdr:row>
      <xdr:rowOff>170751</xdr:rowOff>
    </xdr:to>
    <xdr:cxnSp macro="">
      <xdr:nvCxnSpPr>
        <xdr:cNvPr id="647" name="直線コネクタ 646"/>
        <xdr:cNvCxnSpPr/>
      </xdr:nvCxnSpPr>
      <xdr:spPr>
        <a:xfrm flipV="1">
          <a:off x="13703300" y="13541832"/>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48544</xdr:rowOff>
    </xdr:from>
    <xdr:ext cx="378565" cy="259045"/>
    <xdr:sp macro="" textlink="">
      <xdr:nvSpPr>
        <xdr:cNvPr id="649" name="テキスト ボックス 648"/>
        <xdr:cNvSpPr txBox="1"/>
      </xdr:nvSpPr>
      <xdr:spPr>
        <a:xfrm>
          <a:off x="14403017" y="13593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117830</xdr:rowOff>
    </xdr:from>
    <xdr:to>
      <xdr:col>19</xdr:col>
      <xdr:colOff>644525</xdr:colOff>
      <xdr:row>78</xdr:row>
      <xdr:rowOff>170751</xdr:rowOff>
    </xdr:to>
    <xdr:cxnSp macro="">
      <xdr:nvCxnSpPr>
        <xdr:cNvPr id="650" name="直線コネクタ 649"/>
        <xdr:cNvCxnSpPr/>
      </xdr:nvCxnSpPr>
      <xdr:spPr>
        <a:xfrm>
          <a:off x="12814300" y="13490930"/>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35399</xdr:rowOff>
    </xdr:from>
    <xdr:ext cx="469744" cy="259045"/>
    <xdr:sp macro="" textlink="">
      <xdr:nvSpPr>
        <xdr:cNvPr id="654" name="テキスト ボックス 653"/>
        <xdr:cNvSpPr txBox="1"/>
      </xdr:nvSpPr>
      <xdr:spPr>
        <a:xfrm>
          <a:off x="12579427" y="135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151955</xdr:rowOff>
    </xdr:from>
    <xdr:to>
      <xdr:col>23</xdr:col>
      <xdr:colOff>568325</xdr:colOff>
      <xdr:row>79</xdr:row>
      <xdr:rowOff>82105</xdr:rowOff>
    </xdr:to>
    <xdr:sp macro="" textlink="">
      <xdr:nvSpPr>
        <xdr:cNvPr id="660" name="円/楕円 659"/>
        <xdr:cNvSpPr/>
      </xdr:nvSpPr>
      <xdr:spPr>
        <a:xfrm>
          <a:off x="16268700" y="135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378565" cy="259045"/>
    <xdr:sp macro="" textlink="">
      <xdr:nvSpPr>
        <xdr:cNvPr id="661" name="災害復旧費該当値テキスト"/>
        <xdr:cNvSpPr txBox="1"/>
      </xdr:nvSpPr>
      <xdr:spPr>
        <a:xfrm>
          <a:off x="16370300" y="1347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140297</xdr:rowOff>
    </xdr:from>
    <xdr:to>
      <xdr:col>22</xdr:col>
      <xdr:colOff>415925</xdr:colOff>
      <xdr:row>79</xdr:row>
      <xdr:rowOff>70447</xdr:rowOff>
    </xdr:to>
    <xdr:sp macro="" textlink="">
      <xdr:nvSpPr>
        <xdr:cNvPr id="662" name="円/楕円 661"/>
        <xdr:cNvSpPr/>
      </xdr:nvSpPr>
      <xdr:spPr>
        <a:xfrm>
          <a:off x="15430500" y="1351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61574</xdr:rowOff>
    </xdr:from>
    <xdr:ext cx="378565" cy="259045"/>
    <xdr:sp macro="" textlink="">
      <xdr:nvSpPr>
        <xdr:cNvPr id="663" name="テキスト ボックス 662"/>
        <xdr:cNvSpPr txBox="1"/>
      </xdr:nvSpPr>
      <xdr:spPr>
        <a:xfrm>
          <a:off x="15292017" y="1360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117932</xdr:rowOff>
    </xdr:from>
    <xdr:to>
      <xdr:col>21</xdr:col>
      <xdr:colOff>212725</xdr:colOff>
      <xdr:row>79</xdr:row>
      <xdr:rowOff>48082</xdr:rowOff>
    </xdr:to>
    <xdr:sp macro="" textlink="">
      <xdr:nvSpPr>
        <xdr:cNvPr id="664" name="円/楕円 663"/>
        <xdr:cNvSpPr/>
      </xdr:nvSpPr>
      <xdr:spPr>
        <a:xfrm>
          <a:off x="14541500" y="134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64609</xdr:rowOff>
    </xdr:from>
    <xdr:ext cx="469744" cy="259045"/>
    <xdr:sp macro="" textlink="">
      <xdr:nvSpPr>
        <xdr:cNvPr id="665" name="テキスト ボックス 664"/>
        <xdr:cNvSpPr txBox="1"/>
      </xdr:nvSpPr>
      <xdr:spPr>
        <a:xfrm>
          <a:off x="14357427" y="1326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119951</xdr:rowOff>
    </xdr:from>
    <xdr:to>
      <xdr:col>20</xdr:col>
      <xdr:colOff>9525</xdr:colOff>
      <xdr:row>79</xdr:row>
      <xdr:rowOff>50101</xdr:rowOff>
    </xdr:to>
    <xdr:sp macro="" textlink="">
      <xdr:nvSpPr>
        <xdr:cNvPr id="666" name="円/楕円 665"/>
        <xdr:cNvSpPr/>
      </xdr:nvSpPr>
      <xdr:spPr>
        <a:xfrm>
          <a:off x="13652500" y="134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41228</xdr:rowOff>
    </xdr:from>
    <xdr:ext cx="469744" cy="259045"/>
    <xdr:sp macro="" textlink="">
      <xdr:nvSpPr>
        <xdr:cNvPr id="667" name="テキスト ボックス 666"/>
        <xdr:cNvSpPr txBox="1"/>
      </xdr:nvSpPr>
      <xdr:spPr>
        <a:xfrm>
          <a:off x="13468427" y="1358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67030</xdr:rowOff>
    </xdr:from>
    <xdr:to>
      <xdr:col>18</xdr:col>
      <xdr:colOff>492125</xdr:colOff>
      <xdr:row>78</xdr:row>
      <xdr:rowOff>168630</xdr:rowOff>
    </xdr:to>
    <xdr:sp macro="" textlink="">
      <xdr:nvSpPr>
        <xdr:cNvPr id="668" name="円/楕円 667"/>
        <xdr:cNvSpPr/>
      </xdr:nvSpPr>
      <xdr:spPr>
        <a:xfrm>
          <a:off x="12763500" y="134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13707</xdr:rowOff>
    </xdr:from>
    <xdr:ext cx="469744" cy="259045"/>
    <xdr:sp macro="" textlink="">
      <xdr:nvSpPr>
        <xdr:cNvPr id="669" name="テキスト ボックス 668"/>
        <xdr:cNvSpPr txBox="1"/>
      </xdr:nvSpPr>
      <xdr:spPr>
        <a:xfrm>
          <a:off x="12579427" y="132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108976</xdr:rowOff>
    </xdr:from>
    <xdr:to>
      <xdr:col>23</xdr:col>
      <xdr:colOff>517525</xdr:colOff>
      <xdr:row>93</xdr:row>
      <xdr:rowOff>117571</xdr:rowOff>
    </xdr:to>
    <xdr:cxnSp macro="">
      <xdr:nvCxnSpPr>
        <xdr:cNvPr id="697" name="直線コネクタ 696"/>
        <xdr:cNvCxnSpPr/>
      </xdr:nvCxnSpPr>
      <xdr:spPr>
        <a:xfrm>
          <a:off x="15481300" y="16053826"/>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105411</xdr:rowOff>
    </xdr:from>
    <xdr:to>
      <xdr:col>22</xdr:col>
      <xdr:colOff>365125</xdr:colOff>
      <xdr:row>93</xdr:row>
      <xdr:rowOff>108976</xdr:rowOff>
    </xdr:to>
    <xdr:cxnSp macro="">
      <xdr:nvCxnSpPr>
        <xdr:cNvPr id="700" name="直線コネクタ 699"/>
        <xdr:cNvCxnSpPr/>
      </xdr:nvCxnSpPr>
      <xdr:spPr>
        <a:xfrm>
          <a:off x="14592300" y="16050261"/>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2" name="テキスト ボックス 701"/>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98780</xdr:rowOff>
    </xdr:from>
    <xdr:to>
      <xdr:col>21</xdr:col>
      <xdr:colOff>161925</xdr:colOff>
      <xdr:row>93</xdr:row>
      <xdr:rowOff>105411</xdr:rowOff>
    </xdr:to>
    <xdr:cxnSp macro="">
      <xdr:nvCxnSpPr>
        <xdr:cNvPr id="703" name="直線コネクタ 702"/>
        <xdr:cNvCxnSpPr/>
      </xdr:nvCxnSpPr>
      <xdr:spPr>
        <a:xfrm>
          <a:off x="13703300" y="16043630"/>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38820</xdr:rowOff>
    </xdr:from>
    <xdr:ext cx="534377" cy="259045"/>
    <xdr:sp macro="" textlink="">
      <xdr:nvSpPr>
        <xdr:cNvPr id="705" name="テキスト ボックス 704"/>
        <xdr:cNvSpPr txBox="1"/>
      </xdr:nvSpPr>
      <xdr:spPr>
        <a:xfrm>
          <a:off x="14325111" y="1649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98780</xdr:rowOff>
    </xdr:from>
    <xdr:to>
      <xdr:col>19</xdr:col>
      <xdr:colOff>644525</xdr:colOff>
      <xdr:row>93</xdr:row>
      <xdr:rowOff>137643</xdr:rowOff>
    </xdr:to>
    <xdr:cxnSp macro="">
      <xdr:nvCxnSpPr>
        <xdr:cNvPr id="706" name="直線コネクタ 705"/>
        <xdr:cNvCxnSpPr/>
      </xdr:nvCxnSpPr>
      <xdr:spPr>
        <a:xfrm flipV="1">
          <a:off x="12814300" y="1604363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26088</xdr:rowOff>
    </xdr:from>
    <xdr:ext cx="534377" cy="259045"/>
    <xdr:sp macro="" textlink="">
      <xdr:nvSpPr>
        <xdr:cNvPr id="708" name="テキスト ボックス 707"/>
        <xdr:cNvSpPr txBox="1"/>
      </xdr:nvSpPr>
      <xdr:spPr>
        <a:xfrm>
          <a:off x="13436111" y="164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159064</xdr:rowOff>
    </xdr:from>
    <xdr:ext cx="534377" cy="259045"/>
    <xdr:sp macro="" textlink="">
      <xdr:nvSpPr>
        <xdr:cNvPr id="710" name="テキスト ボックス 709"/>
        <xdr:cNvSpPr txBox="1"/>
      </xdr:nvSpPr>
      <xdr:spPr>
        <a:xfrm>
          <a:off x="12547111" y="164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66771</xdr:rowOff>
    </xdr:from>
    <xdr:to>
      <xdr:col>23</xdr:col>
      <xdr:colOff>568325</xdr:colOff>
      <xdr:row>93</xdr:row>
      <xdr:rowOff>168371</xdr:rowOff>
    </xdr:to>
    <xdr:sp macro="" textlink="">
      <xdr:nvSpPr>
        <xdr:cNvPr id="716" name="円/楕円 715"/>
        <xdr:cNvSpPr/>
      </xdr:nvSpPr>
      <xdr:spPr>
        <a:xfrm>
          <a:off x="16268700" y="160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89648</xdr:rowOff>
    </xdr:from>
    <xdr:ext cx="534377" cy="259045"/>
    <xdr:sp macro="" textlink="">
      <xdr:nvSpPr>
        <xdr:cNvPr id="717" name="公債費該当値テキスト"/>
        <xdr:cNvSpPr txBox="1"/>
      </xdr:nvSpPr>
      <xdr:spPr>
        <a:xfrm>
          <a:off x="16370300" y="158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58,468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58176</xdr:rowOff>
    </xdr:from>
    <xdr:to>
      <xdr:col>22</xdr:col>
      <xdr:colOff>415925</xdr:colOff>
      <xdr:row>93</xdr:row>
      <xdr:rowOff>159776</xdr:rowOff>
    </xdr:to>
    <xdr:sp macro="" textlink="">
      <xdr:nvSpPr>
        <xdr:cNvPr id="718" name="円/楕円 717"/>
        <xdr:cNvSpPr/>
      </xdr:nvSpPr>
      <xdr:spPr>
        <a:xfrm>
          <a:off x="15430500" y="1600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4853</xdr:rowOff>
    </xdr:from>
    <xdr:ext cx="534377" cy="259045"/>
    <xdr:sp macro="" textlink="">
      <xdr:nvSpPr>
        <xdr:cNvPr id="719" name="テキスト ボックス 718"/>
        <xdr:cNvSpPr txBox="1"/>
      </xdr:nvSpPr>
      <xdr:spPr>
        <a:xfrm>
          <a:off x="15214111" y="1577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54611</xdr:rowOff>
    </xdr:from>
    <xdr:to>
      <xdr:col>21</xdr:col>
      <xdr:colOff>212725</xdr:colOff>
      <xdr:row>93</xdr:row>
      <xdr:rowOff>156211</xdr:rowOff>
    </xdr:to>
    <xdr:sp macro="" textlink="">
      <xdr:nvSpPr>
        <xdr:cNvPr id="720" name="円/楕円 719"/>
        <xdr:cNvSpPr/>
      </xdr:nvSpPr>
      <xdr:spPr>
        <a:xfrm>
          <a:off x="14541500" y="159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1288</xdr:rowOff>
    </xdr:from>
    <xdr:ext cx="534377" cy="259045"/>
    <xdr:sp macro="" textlink="">
      <xdr:nvSpPr>
        <xdr:cNvPr id="721" name="テキスト ボックス 720"/>
        <xdr:cNvSpPr txBox="1"/>
      </xdr:nvSpPr>
      <xdr:spPr>
        <a:xfrm>
          <a:off x="14325111" y="157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47980</xdr:rowOff>
    </xdr:from>
    <xdr:to>
      <xdr:col>20</xdr:col>
      <xdr:colOff>9525</xdr:colOff>
      <xdr:row>93</xdr:row>
      <xdr:rowOff>149580</xdr:rowOff>
    </xdr:to>
    <xdr:sp macro="" textlink="">
      <xdr:nvSpPr>
        <xdr:cNvPr id="722" name="円/楕円 721"/>
        <xdr:cNvSpPr/>
      </xdr:nvSpPr>
      <xdr:spPr>
        <a:xfrm>
          <a:off x="13652500" y="159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166107</xdr:rowOff>
    </xdr:from>
    <xdr:ext cx="534377" cy="259045"/>
    <xdr:sp macro="" textlink="">
      <xdr:nvSpPr>
        <xdr:cNvPr id="723" name="テキスト ボックス 722"/>
        <xdr:cNvSpPr txBox="1"/>
      </xdr:nvSpPr>
      <xdr:spPr>
        <a:xfrm>
          <a:off x="13436111" y="1576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86843</xdr:rowOff>
    </xdr:from>
    <xdr:to>
      <xdr:col>18</xdr:col>
      <xdr:colOff>492125</xdr:colOff>
      <xdr:row>94</xdr:row>
      <xdr:rowOff>16993</xdr:rowOff>
    </xdr:to>
    <xdr:sp macro="" textlink="">
      <xdr:nvSpPr>
        <xdr:cNvPr id="724" name="円/楕円 723"/>
        <xdr:cNvSpPr/>
      </xdr:nvSpPr>
      <xdr:spPr>
        <a:xfrm>
          <a:off x="12763500" y="160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33520</xdr:rowOff>
    </xdr:from>
    <xdr:ext cx="534377" cy="259045"/>
    <xdr:sp macro="" textlink="">
      <xdr:nvSpPr>
        <xdr:cNvPr id="725" name="テキスト ボックス 724"/>
        <xdr:cNvSpPr txBox="1"/>
      </xdr:nvSpPr>
      <xdr:spPr>
        <a:xfrm>
          <a:off x="12547111" y="158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70467</xdr:rowOff>
    </xdr:from>
    <xdr:to>
      <xdr:col>32</xdr:col>
      <xdr:colOff>187325</xdr:colOff>
      <xdr:row>39</xdr:row>
      <xdr:rowOff>83530</xdr:rowOff>
    </xdr:to>
    <xdr:cxnSp macro="">
      <xdr:nvCxnSpPr>
        <xdr:cNvPr id="756" name="直線コネクタ 755"/>
        <xdr:cNvCxnSpPr/>
      </xdr:nvCxnSpPr>
      <xdr:spPr>
        <a:xfrm>
          <a:off x="21323300" y="67570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70467</xdr:rowOff>
    </xdr:from>
    <xdr:to>
      <xdr:col>31</xdr:col>
      <xdr:colOff>34925</xdr:colOff>
      <xdr:row>39</xdr:row>
      <xdr:rowOff>87775</xdr:rowOff>
    </xdr:to>
    <xdr:cxnSp macro="">
      <xdr:nvCxnSpPr>
        <xdr:cNvPr id="759" name="直線コネクタ 758"/>
        <xdr:cNvCxnSpPr/>
      </xdr:nvCxnSpPr>
      <xdr:spPr>
        <a:xfrm flipV="1">
          <a:off x="20434300" y="6757017"/>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74059</xdr:rowOff>
    </xdr:from>
    <xdr:to>
      <xdr:col>29</xdr:col>
      <xdr:colOff>517525</xdr:colOff>
      <xdr:row>39</xdr:row>
      <xdr:rowOff>87775</xdr:rowOff>
    </xdr:to>
    <xdr:cxnSp macro="">
      <xdr:nvCxnSpPr>
        <xdr:cNvPr id="762" name="直線コネクタ 761"/>
        <xdr:cNvCxnSpPr/>
      </xdr:nvCxnSpPr>
      <xdr:spPr>
        <a:xfrm>
          <a:off x="19545300" y="676060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74059</xdr:rowOff>
    </xdr:from>
    <xdr:to>
      <xdr:col>28</xdr:col>
      <xdr:colOff>314325</xdr:colOff>
      <xdr:row>39</xdr:row>
      <xdr:rowOff>77978</xdr:rowOff>
    </xdr:to>
    <xdr:cxnSp macro="">
      <xdr:nvCxnSpPr>
        <xdr:cNvPr id="765" name="直線コネクタ 764"/>
        <xdr:cNvCxnSpPr/>
      </xdr:nvCxnSpPr>
      <xdr:spPr>
        <a:xfrm flipV="1">
          <a:off x="18656300" y="676060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32730</xdr:rowOff>
    </xdr:from>
    <xdr:to>
      <xdr:col>32</xdr:col>
      <xdr:colOff>238125</xdr:colOff>
      <xdr:row>39</xdr:row>
      <xdr:rowOff>134330</xdr:rowOff>
    </xdr:to>
    <xdr:sp macro="" textlink="">
      <xdr:nvSpPr>
        <xdr:cNvPr id="775" name="円/楕円 774"/>
        <xdr:cNvSpPr/>
      </xdr:nvSpPr>
      <xdr:spPr>
        <a:xfrm>
          <a:off x="221107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119107</xdr:rowOff>
    </xdr:from>
    <xdr:ext cx="313932" cy="259045"/>
    <xdr:sp macro="" textlink="">
      <xdr:nvSpPr>
        <xdr:cNvPr id="776" name="諸支出金該当値テキスト"/>
        <xdr:cNvSpPr txBox="1"/>
      </xdr:nvSpPr>
      <xdr:spPr>
        <a:xfrm>
          <a:off x="22212300" y="66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19667</xdr:rowOff>
    </xdr:from>
    <xdr:to>
      <xdr:col>31</xdr:col>
      <xdr:colOff>85725</xdr:colOff>
      <xdr:row>39</xdr:row>
      <xdr:rowOff>121267</xdr:rowOff>
    </xdr:to>
    <xdr:sp macro="" textlink="">
      <xdr:nvSpPr>
        <xdr:cNvPr id="777" name="円/楕円 776"/>
        <xdr:cNvSpPr/>
      </xdr:nvSpPr>
      <xdr:spPr>
        <a:xfrm>
          <a:off x="21272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112394</xdr:rowOff>
    </xdr:from>
    <xdr:ext cx="313932" cy="259045"/>
    <xdr:sp macro="" textlink="">
      <xdr:nvSpPr>
        <xdr:cNvPr id="778" name="テキスト ボックス 777"/>
        <xdr:cNvSpPr txBox="1"/>
      </xdr:nvSpPr>
      <xdr:spPr>
        <a:xfrm>
          <a:off x="21166333" y="6798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36975</xdr:rowOff>
    </xdr:from>
    <xdr:to>
      <xdr:col>29</xdr:col>
      <xdr:colOff>568325</xdr:colOff>
      <xdr:row>39</xdr:row>
      <xdr:rowOff>138575</xdr:rowOff>
    </xdr:to>
    <xdr:sp macro="" textlink="">
      <xdr:nvSpPr>
        <xdr:cNvPr id="779" name="円/楕円 778"/>
        <xdr:cNvSpPr/>
      </xdr:nvSpPr>
      <xdr:spPr>
        <a:xfrm>
          <a:off x="20383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129702</xdr:rowOff>
    </xdr:from>
    <xdr:ext cx="313932" cy="259045"/>
    <xdr:sp macro="" textlink="">
      <xdr:nvSpPr>
        <xdr:cNvPr id="780" name="テキスト ボックス 779"/>
        <xdr:cNvSpPr txBox="1"/>
      </xdr:nvSpPr>
      <xdr:spPr>
        <a:xfrm>
          <a:off x="20277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23259</xdr:rowOff>
    </xdr:from>
    <xdr:to>
      <xdr:col>28</xdr:col>
      <xdr:colOff>365125</xdr:colOff>
      <xdr:row>39</xdr:row>
      <xdr:rowOff>124859</xdr:rowOff>
    </xdr:to>
    <xdr:sp macro="" textlink="">
      <xdr:nvSpPr>
        <xdr:cNvPr id="781" name="円/楕円 780"/>
        <xdr:cNvSpPr/>
      </xdr:nvSpPr>
      <xdr:spPr>
        <a:xfrm>
          <a:off x="19494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115986</xdr:rowOff>
    </xdr:from>
    <xdr:ext cx="313932" cy="259045"/>
    <xdr:sp macro="" textlink="">
      <xdr:nvSpPr>
        <xdr:cNvPr id="782" name="テキスト ボックス 781"/>
        <xdr:cNvSpPr txBox="1"/>
      </xdr:nvSpPr>
      <xdr:spPr>
        <a:xfrm>
          <a:off x="19388333" y="6802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27178</xdr:rowOff>
    </xdr:from>
    <xdr:to>
      <xdr:col>27</xdr:col>
      <xdr:colOff>161925</xdr:colOff>
      <xdr:row>39</xdr:row>
      <xdr:rowOff>128778</xdr:rowOff>
    </xdr:to>
    <xdr:sp macro="" textlink="">
      <xdr:nvSpPr>
        <xdr:cNvPr id="783" name="円/楕円 782"/>
        <xdr:cNvSpPr/>
      </xdr:nvSpPr>
      <xdr:spPr>
        <a:xfrm>
          <a:off x="186055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119905</xdr:rowOff>
    </xdr:from>
    <xdr:ext cx="313932" cy="259045"/>
    <xdr:sp macro="" textlink="">
      <xdr:nvSpPr>
        <xdr:cNvPr id="784" name="テキスト ボックス 783"/>
        <xdr:cNvSpPr txBox="1"/>
      </xdr:nvSpPr>
      <xdr:spPr>
        <a:xfrm>
          <a:off x="18499333" y="6806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総務費は、住民一人あたり</a:t>
          </a:r>
          <a:r>
            <a:rPr kumimoji="1" lang="en-US" altLang="ja-JP" sz="1100">
              <a:solidFill>
                <a:schemeClr val="dk1"/>
              </a:solidFill>
              <a:effectLst/>
              <a:latin typeface="+mj-ea"/>
              <a:ea typeface="+mj-ea"/>
              <a:cs typeface="+mn-cs"/>
            </a:rPr>
            <a:t>48,776</a:t>
          </a:r>
          <a:r>
            <a:rPr kumimoji="1" lang="ja-JP" altLang="ja-JP" sz="1100">
              <a:solidFill>
                <a:schemeClr val="dk1"/>
              </a:solidFill>
              <a:effectLst/>
              <a:latin typeface="+mj-ea"/>
              <a:ea typeface="+mj-ea"/>
              <a:cs typeface="+mn-cs"/>
            </a:rPr>
            <a:t>円となっており、類似団体と比較すると</a:t>
          </a:r>
          <a:r>
            <a:rPr kumimoji="1" lang="en-US" altLang="ja-JP" sz="1100">
              <a:solidFill>
                <a:schemeClr val="dk1"/>
              </a:solidFill>
              <a:effectLst/>
              <a:latin typeface="+mj-ea"/>
              <a:ea typeface="+mj-ea"/>
              <a:cs typeface="+mn-cs"/>
            </a:rPr>
            <a:t>11,448</a:t>
          </a:r>
          <a:r>
            <a:rPr kumimoji="1" lang="ja-JP" altLang="ja-JP" sz="1100">
              <a:solidFill>
                <a:schemeClr val="dk1"/>
              </a:solidFill>
              <a:effectLst/>
              <a:latin typeface="+mj-ea"/>
              <a:ea typeface="+mj-ea"/>
              <a:cs typeface="+mn-cs"/>
            </a:rPr>
            <a:t>円高くなっている。決算額全体でみると、主に総務管理費及び統計調査費が増加しており、庁舎整備事業や国勢調査に伴う人件費が増加したことが主な要因となっている。</a:t>
          </a:r>
          <a:endParaRPr lang="ja-JP" altLang="ja-JP" sz="1400">
            <a:effectLst/>
            <a:latin typeface="+mj-ea"/>
            <a:ea typeface="+mj-ea"/>
          </a:endParaRPr>
        </a:p>
        <a:p>
          <a:r>
            <a:rPr kumimoji="1" lang="ja-JP" altLang="ja-JP" sz="1100">
              <a:solidFill>
                <a:schemeClr val="dk1"/>
              </a:solidFill>
              <a:effectLst/>
              <a:latin typeface="+mj-ea"/>
              <a:ea typeface="+mj-ea"/>
              <a:cs typeface="+mn-cs"/>
            </a:rPr>
            <a:t>　衛生費は、住民一人当たり</a:t>
          </a:r>
          <a:r>
            <a:rPr kumimoji="1" lang="en-US" altLang="ja-JP" sz="1100">
              <a:solidFill>
                <a:schemeClr val="dk1"/>
              </a:solidFill>
              <a:effectLst/>
              <a:latin typeface="+mj-ea"/>
              <a:ea typeface="+mj-ea"/>
              <a:cs typeface="+mn-cs"/>
            </a:rPr>
            <a:t>57,017</a:t>
          </a:r>
          <a:r>
            <a:rPr kumimoji="1" lang="ja-JP" altLang="ja-JP" sz="1100">
              <a:solidFill>
                <a:schemeClr val="dk1"/>
              </a:solidFill>
              <a:effectLst/>
              <a:latin typeface="+mj-ea"/>
              <a:ea typeface="+mj-ea"/>
              <a:cs typeface="+mn-cs"/>
            </a:rPr>
            <a:t>円となっており、類似団体と比較すると</a:t>
          </a:r>
          <a:r>
            <a:rPr kumimoji="1" lang="en-US" altLang="ja-JP" sz="1100">
              <a:solidFill>
                <a:schemeClr val="dk1"/>
              </a:solidFill>
              <a:effectLst/>
              <a:latin typeface="+mj-ea"/>
              <a:ea typeface="+mj-ea"/>
              <a:cs typeface="+mn-cs"/>
            </a:rPr>
            <a:t>23,239</a:t>
          </a:r>
          <a:r>
            <a:rPr kumimoji="1" lang="ja-JP" altLang="ja-JP" sz="1100">
              <a:solidFill>
                <a:schemeClr val="dk1"/>
              </a:solidFill>
              <a:effectLst/>
              <a:latin typeface="+mj-ea"/>
              <a:ea typeface="+mj-ea"/>
              <a:cs typeface="+mn-cs"/>
            </a:rPr>
            <a:t>円高くなっている。決算額全体でみると、主に清掃費及び保健衛生費が増加しており、新ごみ焼却施設建設事業や病院整備資金貸付金が増加していることが主な要因となっている。</a:t>
          </a:r>
          <a:endParaRPr lang="ja-JP" altLang="ja-JP" sz="1400">
            <a:effectLst/>
            <a:latin typeface="+mj-ea"/>
            <a:ea typeface="+mj-ea"/>
          </a:endParaRPr>
        </a:p>
        <a:p>
          <a:r>
            <a:rPr kumimoji="1" lang="ja-JP" altLang="ja-JP" sz="1100">
              <a:solidFill>
                <a:schemeClr val="dk1"/>
              </a:solidFill>
              <a:effectLst/>
              <a:latin typeface="+mj-ea"/>
              <a:ea typeface="+mj-ea"/>
              <a:cs typeface="+mn-cs"/>
            </a:rPr>
            <a:t>　農林水産</a:t>
          </a:r>
          <a:r>
            <a:rPr kumimoji="1" lang="ja-JP" altLang="en-US" sz="1100">
              <a:solidFill>
                <a:schemeClr val="dk1"/>
              </a:solidFill>
              <a:effectLst/>
              <a:latin typeface="+mj-ea"/>
              <a:ea typeface="+mj-ea"/>
              <a:cs typeface="+mn-cs"/>
            </a:rPr>
            <a:t>業</a:t>
          </a:r>
          <a:r>
            <a:rPr kumimoji="1" lang="ja-JP" altLang="ja-JP" sz="1100">
              <a:solidFill>
                <a:schemeClr val="dk1"/>
              </a:solidFill>
              <a:effectLst/>
              <a:latin typeface="+mj-ea"/>
              <a:ea typeface="+mj-ea"/>
              <a:cs typeface="+mn-cs"/>
            </a:rPr>
            <a:t>費は、住民一人当たり</a:t>
          </a:r>
          <a:r>
            <a:rPr kumimoji="1" lang="en-US" altLang="ja-JP" sz="1100">
              <a:solidFill>
                <a:schemeClr val="dk1"/>
              </a:solidFill>
              <a:effectLst/>
              <a:latin typeface="+mj-ea"/>
              <a:ea typeface="+mj-ea"/>
              <a:cs typeface="+mn-cs"/>
            </a:rPr>
            <a:t>13,558</a:t>
          </a:r>
          <a:r>
            <a:rPr kumimoji="1" lang="ja-JP" altLang="ja-JP" sz="1100">
              <a:solidFill>
                <a:schemeClr val="dk1"/>
              </a:solidFill>
              <a:effectLst/>
              <a:latin typeface="+mj-ea"/>
              <a:ea typeface="+mj-ea"/>
              <a:cs typeface="+mn-cs"/>
            </a:rPr>
            <a:t>円となっており、類似団体と比較すると</a:t>
          </a:r>
          <a:r>
            <a:rPr kumimoji="1" lang="en-US" altLang="ja-JP" sz="1100">
              <a:solidFill>
                <a:schemeClr val="dk1"/>
              </a:solidFill>
              <a:effectLst/>
              <a:latin typeface="+mj-ea"/>
              <a:ea typeface="+mj-ea"/>
              <a:cs typeface="+mn-cs"/>
            </a:rPr>
            <a:t>8,716</a:t>
          </a:r>
          <a:r>
            <a:rPr kumimoji="1" lang="ja-JP" altLang="ja-JP" sz="1100">
              <a:solidFill>
                <a:schemeClr val="dk1"/>
              </a:solidFill>
              <a:effectLst/>
              <a:latin typeface="+mj-ea"/>
              <a:ea typeface="+mj-ea"/>
              <a:cs typeface="+mn-cs"/>
            </a:rPr>
            <a:t>円高くなっている。決算額全体でみると、主に農業費及び農地費が増加しており、農地集積協力金交付事業費補助金や多面的機能支払交付金が増加していることが主な要因となっている。</a:t>
          </a:r>
          <a:endParaRPr lang="ja-JP" altLang="ja-JP" sz="1400">
            <a:effectLst/>
            <a:latin typeface="+mj-ea"/>
            <a:ea typeface="+mj-ea"/>
          </a:endParaRPr>
        </a:p>
        <a:p>
          <a:r>
            <a:rPr kumimoji="1" lang="ja-JP" altLang="ja-JP" sz="1100">
              <a:solidFill>
                <a:schemeClr val="dk1"/>
              </a:solidFill>
              <a:effectLst/>
              <a:latin typeface="+mj-ea"/>
              <a:ea typeface="+mj-ea"/>
              <a:cs typeface="+mn-cs"/>
            </a:rPr>
            <a:t>　教育費は、住民一人当たり</a:t>
          </a:r>
          <a:r>
            <a:rPr kumimoji="1" lang="en-US" altLang="ja-JP" sz="1100">
              <a:solidFill>
                <a:schemeClr val="dk1"/>
              </a:solidFill>
              <a:effectLst/>
              <a:latin typeface="+mj-ea"/>
              <a:ea typeface="+mj-ea"/>
              <a:cs typeface="+mn-cs"/>
            </a:rPr>
            <a:t>52,368</a:t>
          </a:r>
          <a:r>
            <a:rPr kumimoji="1" lang="ja-JP" altLang="ja-JP" sz="1100">
              <a:solidFill>
                <a:schemeClr val="dk1"/>
              </a:solidFill>
              <a:effectLst/>
              <a:latin typeface="+mj-ea"/>
              <a:ea typeface="+mj-ea"/>
              <a:cs typeface="+mn-cs"/>
            </a:rPr>
            <a:t>円となっており、類似団体と比較すると</a:t>
          </a:r>
          <a:r>
            <a:rPr kumimoji="1" lang="en-US" altLang="ja-JP" sz="1100">
              <a:solidFill>
                <a:schemeClr val="dk1"/>
              </a:solidFill>
              <a:effectLst/>
              <a:latin typeface="+mj-ea"/>
              <a:ea typeface="+mj-ea"/>
              <a:cs typeface="+mn-cs"/>
            </a:rPr>
            <a:t>9,421</a:t>
          </a:r>
          <a:r>
            <a:rPr kumimoji="1" lang="ja-JP" altLang="ja-JP" sz="1100">
              <a:solidFill>
                <a:schemeClr val="dk1"/>
              </a:solidFill>
              <a:effectLst/>
              <a:latin typeface="+mj-ea"/>
              <a:ea typeface="+mj-ea"/>
              <a:cs typeface="+mn-cs"/>
            </a:rPr>
            <a:t>円高くなっている。決算額全体でみると、主に教育総務費と社会教育費が増加しており、施設型給付費（私立幼稚園）、教育センター整備事業、歴史博物館整備事業が増加していることが主な要因となっている。</a:t>
          </a:r>
          <a:endParaRPr lang="ja-JP" altLang="ja-JP" sz="1400">
            <a:effectLst/>
            <a:latin typeface="+mj-ea"/>
            <a:ea typeface="+mj-ea"/>
          </a:endParaRPr>
        </a:p>
        <a:p>
          <a:endParaRPr kumimoji="1" lang="ja-JP" altLang="en-US" sz="1300">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i="0">
              <a:solidFill>
                <a:schemeClr val="dk1"/>
              </a:solidFill>
              <a:effectLst/>
              <a:latin typeface="+mj-ea"/>
              <a:ea typeface="+mj-ea"/>
              <a:cs typeface="+mn-cs"/>
            </a:rPr>
            <a:t>　財政調整基金残高の標準財政規模に対する割合は、近年、同程度で推移している。</a:t>
          </a:r>
          <a:endParaRPr lang="ja-JP" altLang="ja-JP" sz="1400" i="0">
            <a:effectLst/>
            <a:latin typeface="+mj-ea"/>
            <a:ea typeface="+mj-ea"/>
          </a:endParaRPr>
        </a:p>
        <a:p>
          <a:pPr eaLnBrk="1" fontAlgn="auto" latinLnBrk="0" hangingPunct="1"/>
          <a:r>
            <a:rPr kumimoji="1" lang="ja-JP" altLang="ja-JP" sz="1100" i="0">
              <a:solidFill>
                <a:schemeClr val="dk1"/>
              </a:solidFill>
              <a:effectLst/>
              <a:latin typeface="+mj-ea"/>
              <a:ea typeface="+mj-ea"/>
              <a:cs typeface="+mn-cs"/>
            </a:rPr>
            <a:t>　前年度と比較すると、主に地方消費税交付金が増加したため、標準税収入額は</a:t>
          </a:r>
          <a:r>
            <a:rPr kumimoji="1" lang="en-US" altLang="ja-JP" sz="1100" i="0">
              <a:solidFill>
                <a:schemeClr val="dk1"/>
              </a:solidFill>
              <a:effectLst/>
              <a:latin typeface="+mj-ea"/>
              <a:ea typeface="+mj-ea"/>
              <a:cs typeface="+mn-cs"/>
            </a:rPr>
            <a:t>7.7</a:t>
          </a:r>
          <a:r>
            <a:rPr kumimoji="1" lang="ja-JP" altLang="ja-JP" sz="1100" i="0">
              <a:solidFill>
                <a:schemeClr val="dk1"/>
              </a:solidFill>
              <a:effectLst/>
              <a:latin typeface="+mj-ea"/>
              <a:ea typeface="+mj-ea"/>
              <a:cs typeface="+mn-cs"/>
            </a:rPr>
            <a:t>億円増加したが、普通交付税が</a:t>
          </a:r>
          <a:r>
            <a:rPr kumimoji="1" lang="en-US" altLang="ja-JP" sz="1100" i="0">
              <a:solidFill>
                <a:schemeClr val="dk1"/>
              </a:solidFill>
              <a:effectLst/>
              <a:latin typeface="+mj-ea"/>
              <a:ea typeface="+mj-ea"/>
              <a:cs typeface="+mn-cs"/>
            </a:rPr>
            <a:t>10.1</a:t>
          </a:r>
          <a:r>
            <a:rPr kumimoji="1" lang="ja-JP" altLang="ja-JP" sz="1100" i="0">
              <a:solidFill>
                <a:schemeClr val="dk1"/>
              </a:solidFill>
              <a:effectLst/>
              <a:latin typeface="+mj-ea"/>
              <a:ea typeface="+mj-ea"/>
              <a:cs typeface="+mn-cs"/>
            </a:rPr>
            <a:t>億円減少したため、標準財政規模は</a:t>
          </a:r>
          <a:r>
            <a:rPr kumimoji="1" lang="en-US" altLang="ja-JP" sz="1100" i="0">
              <a:solidFill>
                <a:schemeClr val="dk1"/>
              </a:solidFill>
              <a:effectLst/>
              <a:latin typeface="+mj-ea"/>
              <a:ea typeface="+mj-ea"/>
              <a:cs typeface="+mn-cs"/>
            </a:rPr>
            <a:t>3.1</a:t>
          </a:r>
          <a:r>
            <a:rPr kumimoji="1" lang="ja-JP" altLang="ja-JP" sz="1100" i="0">
              <a:solidFill>
                <a:schemeClr val="dk1"/>
              </a:solidFill>
              <a:effectLst/>
              <a:latin typeface="+mj-ea"/>
              <a:ea typeface="+mj-ea"/>
              <a:cs typeface="+mn-cs"/>
            </a:rPr>
            <a:t>億円減少した。</a:t>
          </a:r>
          <a:endParaRPr lang="ja-JP" altLang="ja-JP" sz="1400" i="0">
            <a:effectLst/>
            <a:latin typeface="+mj-ea"/>
            <a:ea typeface="+mj-ea"/>
          </a:endParaRPr>
        </a:p>
        <a:p>
          <a:pPr eaLnBrk="1" fontAlgn="auto" latinLnBrk="0" hangingPunct="1"/>
          <a:r>
            <a:rPr kumimoji="1" lang="ja-JP" altLang="ja-JP" sz="1100" i="0">
              <a:solidFill>
                <a:schemeClr val="dk1"/>
              </a:solidFill>
              <a:effectLst/>
              <a:latin typeface="+mj-ea"/>
              <a:ea typeface="+mj-ea"/>
              <a:cs typeface="+mn-cs"/>
            </a:rPr>
            <a:t>　実質収支は全年度より</a:t>
          </a:r>
          <a:r>
            <a:rPr kumimoji="1" lang="en-US" altLang="ja-JP" sz="1100" i="0">
              <a:solidFill>
                <a:schemeClr val="dk1"/>
              </a:solidFill>
              <a:effectLst/>
              <a:latin typeface="+mj-ea"/>
              <a:ea typeface="+mj-ea"/>
              <a:cs typeface="+mn-cs"/>
            </a:rPr>
            <a:t>0.9</a:t>
          </a:r>
          <a:r>
            <a:rPr kumimoji="1" lang="ja-JP" altLang="ja-JP" sz="1100" i="0">
              <a:solidFill>
                <a:schemeClr val="dk1"/>
              </a:solidFill>
              <a:effectLst/>
              <a:latin typeface="+mj-ea"/>
              <a:ea typeface="+mj-ea"/>
              <a:cs typeface="+mn-cs"/>
            </a:rPr>
            <a:t>億円増加したため、</a:t>
          </a:r>
          <a:r>
            <a:rPr kumimoji="1" lang="en-US" altLang="ja-JP" sz="1100" i="0">
              <a:solidFill>
                <a:schemeClr val="dk1"/>
              </a:solidFill>
              <a:effectLst/>
              <a:latin typeface="+mj-ea"/>
              <a:ea typeface="+mj-ea"/>
              <a:cs typeface="+mn-cs"/>
            </a:rPr>
            <a:t>H27</a:t>
          </a:r>
          <a:r>
            <a:rPr kumimoji="1" lang="ja-JP" altLang="ja-JP" sz="1100" i="0">
              <a:solidFill>
                <a:schemeClr val="dk1"/>
              </a:solidFill>
              <a:effectLst/>
              <a:latin typeface="+mj-ea"/>
              <a:ea typeface="+mj-ea"/>
              <a:cs typeface="+mn-cs"/>
            </a:rPr>
            <a:t>の実質収支額の標準財政規模に対する割合は、</a:t>
          </a:r>
          <a:r>
            <a:rPr kumimoji="1" lang="en-US" altLang="ja-JP" sz="1100" i="0">
              <a:solidFill>
                <a:schemeClr val="dk1"/>
              </a:solidFill>
              <a:effectLst/>
              <a:latin typeface="+mj-ea"/>
              <a:ea typeface="+mj-ea"/>
              <a:cs typeface="+mn-cs"/>
            </a:rPr>
            <a:t>0.15</a:t>
          </a:r>
          <a:r>
            <a:rPr kumimoji="1" lang="ja-JP" altLang="ja-JP" sz="1100" i="0">
              <a:solidFill>
                <a:schemeClr val="dk1"/>
              </a:solidFill>
              <a:effectLst/>
              <a:latin typeface="+mj-ea"/>
              <a:ea typeface="+mj-ea"/>
              <a:cs typeface="+mn-cs"/>
            </a:rPr>
            <a:t>ポイント上昇した。</a:t>
          </a:r>
          <a:endParaRPr lang="ja-JP" altLang="ja-JP" sz="1400" i="0">
            <a:effectLst/>
            <a:latin typeface="+mj-ea"/>
            <a:ea typeface="+mj-ea"/>
          </a:endParaRPr>
        </a:p>
        <a:p>
          <a:pPr eaLnBrk="1" fontAlgn="auto" latinLnBrk="0" hangingPunct="1"/>
          <a:r>
            <a:rPr kumimoji="1" lang="ja-JP" altLang="ja-JP" sz="1100" i="0">
              <a:solidFill>
                <a:schemeClr val="dk1"/>
              </a:solidFill>
              <a:effectLst/>
              <a:latin typeface="+mj-ea"/>
              <a:ea typeface="+mj-ea"/>
              <a:cs typeface="+mn-cs"/>
            </a:rPr>
            <a:t>　また、財政調整基金の取崩し額や積立額は前年度とほぼ同程度となっているが、単年度収支は前年度と比較すると</a:t>
          </a:r>
          <a:r>
            <a:rPr kumimoji="1" lang="en-US" altLang="ja-JP" sz="1100" i="0">
              <a:solidFill>
                <a:schemeClr val="dk1"/>
              </a:solidFill>
              <a:effectLst/>
              <a:latin typeface="+mj-ea"/>
              <a:ea typeface="+mj-ea"/>
              <a:cs typeface="+mn-cs"/>
            </a:rPr>
            <a:t>7.2</a:t>
          </a:r>
          <a:r>
            <a:rPr kumimoji="1" lang="ja-JP" altLang="ja-JP" sz="1100" i="0">
              <a:solidFill>
                <a:schemeClr val="dk1"/>
              </a:solidFill>
              <a:effectLst/>
              <a:latin typeface="+mj-ea"/>
              <a:ea typeface="+mj-ea"/>
              <a:cs typeface="+mn-cs"/>
            </a:rPr>
            <a:t>億円増加しているため、</a:t>
          </a:r>
          <a:r>
            <a:rPr kumimoji="1" lang="en-US" altLang="ja-JP" sz="1100" i="0">
              <a:solidFill>
                <a:schemeClr val="dk1"/>
              </a:solidFill>
              <a:effectLst/>
              <a:latin typeface="+mj-ea"/>
              <a:ea typeface="+mj-ea"/>
              <a:cs typeface="+mn-cs"/>
            </a:rPr>
            <a:t>H27</a:t>
          </a:r>
          <a:r>
            <a:rPr kumimoji="1" lang="ja-JP" altLang="ja-JP" sz="1100" i="0">
              <a:solidFill>
                <a:schemeClr val="dk1"/>
              </a:solidFill>
              <a:effectLst/>
              <a:latin typeface="+mj-ea"/>
              <a:ea typeface="+mj-ea"/>
              <a:cs typeface="+mn-cs"/>
            </a:rPr>
            <a:t>の実質単年度収支の標準財政規模に対する割合は、</a:t>
          </a:r>
          <a:r>
            <a:rPr kumimoji="1" lang="en-US" altLang="ja-JP" sz="1100" i="0">
              <a:solidFill>
                <a:schemeClr val="dk1"/>
              </a:solidFill>
              <a:effectLst/>
              <a:latin typeface="+mj-ea"/>
              <a:ea typeface="+mj-ea"/>
              <a:cs typeface="+mn-cs"/>
            </a:rPr>
            <a:t>1.04</a:t>
          </a:r>
          <a:r>
            <a:rPr kumimoji="1" lang="ja-JP" altLang="ja-JP" sz="1100" i="0">
              <a:solidFill>
                <a:schemeClr val="dk1"/>
              </a:solidFill>
              <a:effectLst/>
              <a:latin typeface="+mj-ea"/>
              <a:ea typeface="+mj-ea"/>
              <a:cs typeface="+mn-cs"/>
            </a:rPr>
            <a:t>ポイント上昇した。</a:t>
          </a:r>
          <a:endParaRPr lang="ja-JP" altLang="ja-JP" sz="1400" i="0">
            <a:effectLst/>
            <a:latin typeface="+mj-ea"/>
            <a:ea typeface="+mj-ea"/>
          </a:endParaRPr>
        </a:p>
        <a:p>
          <a:endParaRPr kumimoji="1" lang="ja-JP" altLang="en-US" sz="1400">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j-ea"/>
              <a:ea typeface="+mj-ea"/>
              <a:cs typeface="+mn-cs"/>
            </a:rPr>
            <a:t>　連結実質赤字比率の全体の比率としては、平成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年度は▲</a:t>
          </a:r>
          <a:r>
            <a:rPr lang="en-US" altLang="ja-JP" sz="1100" b="0" i="0" baseline="0">
              <a:solidFill>
                <a:schemeClr val="dk1"/>
              </a:solidFill>
              <a:effectLst/>
              <a:latin typeface="+mj-ea"/>
              <a:ea typeface="+mj-ea"/>
              <a:cs typeface="+mn-cs"/>
            </a:rPr>
            <a:t>15.40%</a:t>
          </a:r>
          <a:r>
            <a:rPr lang="ja-JP" altLang="ja-JP" sz="1100" b="0" i="0" baseline="0">
              <a:solidFill>
                <a:schemeClr val="dk1"/>
              </a:solidFill>
              <a:effectLst/>
              <a:latin typeface="+mj-ea"/>
              <a:ea typeface="+mj-ea"/>
              <a:cs typeface="+mn-cs"/>
            </a:rPr>
            <a:t>で、平成</a:t>
          </a:r>
          <a:r>
            <a:rPr lang="en-US" altLang="ja-JP" sz="1100" b="0" i="0" baseline="0">
              <a:solidFill>
                <a:schemeClr val="dk1"/>
              </a:solidFill>
              <a:effectLst/>
              <a:latin typeface="+mj-ea"/>
              <a:ea typeface="+mj-ea"/>
              <a:cs typeface="+mn-cs"/>
            </a:rPr>
            <a:t>26</a:t>
          </a:r>
          <a:r>
            <a:rPr lang="ja-JP" altLang="ja-JP" sz="1100" b="0" i="0" baseline="0">
              <a:solidFill>
                <a:schemeClr val="dk1"/>
              </a:solidFill>
              <a:effectLst/>
              <a:latin typeface="+mj-ea"/>
              <a:ea typeface="+mj-ea"/>
              <a:cs typeface="+mn-cs"/>
            </a:rPr>
            <a:t>年度の▲</a:t>
          </a:r>
          <a:r>
            <a:rPr lang="en-US" altLang="ja-JP" sz="1100" b="0" i="0" baseline="0">
              <a:solidFill>
                <a:schemeClr val="dk1"/>
              </a:solidFill>
              <a:effectLst/>
              <a:latin typeface="+mj-ea"/>
              <a:ea typeface="+mj-ea"/>
              <a:cs typeface="+mn-cs"/>
            </a:rPr>
            <a:t>16.77%</a:t>
          </a:r>
          <a:r>
            <a:rPr lang="ja-JP" altLang="ja-JP" sz="1100" b="0" i="0" baseline="0">
              <a:solidFill>
                <a:schemeClr val="dk1"/>
              </a:solidFill>
              <a:effectLst/>
              <a:latin typeface="+mj-ea"/>
              <a:ea typeface="+mj-ea"/>
              <a:cs typeface="+mn-cs"/>
            </a:rPr>
            <a:t>と比較して</a:t>
          </a:r>
          <a:r>
            <a:rPr lang="en-US" altLang="ja-JP" sz="1100" b="0" i="0" baseline="0">
              <a:solidFill>
                <a:schemeClr val="dk1"/>
              </a:solidFill>
              <a:effectLst/>
              <a:latin typeface="+mj-ea"/>
              <a:ea typeface="+mj-ea"/>
              <a:cs typeface="+mn-cs"/>
            </a:rPr>
            <a:t>1.37%</a:t>
          </a:r>
          <a:r>
            <a:rPr lang="ja-JP" altLang="ja-JP" sz="1100" b="0" i="0" baseline="0">
              <a:solidFill>
                <a:schemeClr val="dk1"/>
              </a:solidFill>
              <a:effectLst/>
              <a:latin typeface="+mj-ea"/>
              <a:ea typeface="+mj-ea"/>
              <a:cs typeface="+mn-cs"/>
            </a:rPr>
            <a:t>減少している。赤字となった会計は、港湾特別会計及び臨海土地造成事業特別会計の</a:t>
          </a:r>
          <a:r>
            <a:rPr lang="en-US" altLang="ja-JP" sz="1100" b="0" i="0" baseline="0">
              <a:solidFill>
                <a:schemeClr val="dk1"/>
              </a:solidFill>
              <a:effectLst/>
              <a:latin typeface="+mj-ea"/>
              <a:ea typeface="+mj-ea"/>
              <a:cs typeface="+mn-cs"/>
            </a:rPr>
            <a:t>2</a:t>
          </a:r>
          <a:r>
            <a:rPr lang="ja-JP" altLang="ja-JP" sz="1100" b="0" i="0" baseline="0">
              <a:solidFill>
                <a:schemeClr val="dk1"/>
              </a:solidFill>
              <a:effectLst/>
              <a:latin typeface="+mj-ea"/>
              <a:ea typeface="+mj-ea"/>
              <a:cs typeface="+mn-cs"/>
            </a:rPr>
            <a:t>会計で、赤字額はそれぞれ</a:t>
          </a:r>
          <a:r>
            <a:rPr lang="en-US" altLang="ja-JP" sz="1100" b="0" i="0" baseline="0">
              <a:solidFill>
                <a:schemeClr val="dk1"/>
              </a:solidFill>
              <a:effectLst/>
              <a:latin typeface="+mj-ea"/>
              <a:ea typeface="+mj-ea"/>
              <a:cs typeface="+mn-cs"/>
            </a:rPr>
            <a:t>357,903</a:t>
          </a:r>
          <a:r>
            <a:rPr lang="ja-JP" altLang="ja-JP" sz="1100" b="0" i="0" baseline="0">
              <a:solidFill>
                <a:schemeClr val="dk1"/>
              </a:solidFill>
              <a:effectLst/>
              <a:latin typeface="+mj-ea"/>
              <a:ea typeface="+mj-ea"/>
              <a:cs typeface="+mn-cs"/>
            </a:rPr>
            <a:t>千円（対前年度比</a:t>
          </a:r>
          <a:r>
            <a:rPr lang="en-US" altLang="ja-JP" sz="1100" b="0" i="0" baseline="0">
              <a:solidFill>
                <a:schemeClr val="dk1"/>
              </a:solidFill>
              <a:effectLst/>
              <a:latin typeface="+mj-ea"/>
              <a:ea typeface="+mj-ea"/>
              <a:cs typeface="+mn-cs"/>
            </a:rPr>
            <a:t>46,334</a:t>
          </a:r>
          <a:r>
            <a:rPr lang="ja-JP" altLang="ja-JP" sz="1100" b="0" i="0" baseline="0">
              <a:solidFill>
                <a:schemeClr val="dk1"/>
              </a:solidFill>
              <a:effectLst/>
              <a:latin typeface="+mj-ea"/>
              <a:ea typeface="+mj-ea"/>
              <a:cs typeface="+mn-cs"/>
            </a:rPr>
            <a:t>千円減）及び</a:t>
          </a:r>
          <a:r>
            <a:rPr lang="en-US" altLang="ja-JP" sz="1100" b="0" i="0" baseline="0">
              <a:solidFill>
                <a:schemeClr val="dk1"/>
              </a:solidFill>
              <a:effectLst/>
              <a:latin typeface="+mj-ea"/>
              <a:ea typeface="+mj-ea"/>
              <a:cs typeface="+mn-cs"/>
            </a:rPr>
            <a:t>2,022,685</a:t>
          </a:r>
          <a:r>
            <a:rPr lang="ja-JP" altLang="ja-JP" sz="1100" b="0" i="0" baseline="0">
              <a:solidFill>
                <a:schemeClr val="dk1"/>
              </a:solidFill>
              <a:effectLst/>
              <a:latin typeface="+mj-ea"/>
              <a:ea typeface="+mj-ea"/>
              <a:cs typeface="+mn-cs"/>
            </a:rPr>
            <a:t>千円（対前年度比</a:t>
          </a:r>
          <a:r>
            <a:rPr lang="en-US" altLang="ja-JP" sz="1100" b="0" i="0" baseline="0">
              <a:solidFill>
                <a:schemeClr val="dk1"/>
              </a:solidFill>
              <a:effectLst/>
              <a:latin typeface="+mj-ea"/>
              <a:ea typeface="+mj-ea"/>
              <a:cs typeface="+mn-cs"/>
            </a:rPr>
            <a:t>40,142</a:t>
          </a:r>
          <a:r>
            <a:rPr lang="ja-JP" altLang="ja-JP" sz="1100" b="0" i="0" baseline="0">
              <a:solidFill>
                <a:schemeClr val="dk1"/>
              </a:solidFill>
              <a:effectLst/>
              <a:latin typeface="+mj-ea"/>
              <a:ea typeface="+mj-ea"/>
              <a:cs typeface="+mn-cs"/>
            </a:rPr>
            <a:t>千円減）であった。</a:t>
          </a:r>
          <a:endParaRPr lang="ja-JP" altLang="ja-JP" sz="1400">
            <a:effectLst/>
            <a:latin typeface="+mj-ea"/>
            <a:ea typeface="+mj-ea"/>
          </a:endParaRPr>
        </a:p>
        <a:p>
          <a:pPr rtl="0" fontAlgn="base"/>
          <a:r>
            <a:rPr lang="ja-JP" altLang="ja-JP" sz="1100" b="0" i="0" baseline="0">
              <a:solidFill>
                <a:schemeClr val="dk1"/>
              </a:solidFill>
              <a:effectLst/>
              <a:latin typeface="+mj-ea"/>
              <a:ea typeface="+mj-ea"/>
              <a:cs typeface="+mn-cs"/>
            </a:rPr>
            <a:t>　港湾特別会計の単年度収支は黒字となったものの、過去の大規模事業や高潮災害の復旧事業等の影響により、依然として赤字額が発生している状況である。</a:t>
          </a:r>
          <a:endParaRPr lang="ja-JP" altLang="ja-JP" sz="1400">
            <a:effectLst/>
            <a:latin typeface="+mj-ea"/>
            <a:ea typeface="+mj-ea"/>
          </a:endParaRPr>
        </a:p>
        <a:p>
          <a:pPr rtl="0" fontAlgn="base"/>
          <a:r>
            <a:rPr lang="ja-JP" altLang="ja-JP" sz="1100" b="0" i="0" baseline="0">
              <a:solidFill>
                <a:schemeClr val="dk1"/>
              </a:solidFill>
              <a:effectLst/>
              <a:latin typeface="+mj-ea"/>
              <a:ea typeface="+mj-ea"/>
              <a:cs typeface="+mn-cs"/>
            </a:rPr>
            <a:t>　赤字額の大部分を占める臨海土地造成事業特別会計の単年度収支は黒字となったものの、売却が進んでおらず、依然として赤字額が発生している状況である。</a:t>
          </a:r>
          <a:endParaRPr lang="ja-JP" altLang="ja-JP" sz="1400">
            <a:effectLst/>
            <a:latin typeface="+mj-ea"/>
            <a:ea typeface="+mj-ea"/>
          </a:endParaRPr>
        </a:p>
        <a:p>
          <a:pPr rtl="0" fontAlgn="base"/>
          <a:r>
            <a:rPr lang="ja-JP" altLang="ja-JP" sz="1100" b="0" i="0" baseline="0">
              <a:solidFill>
                <a:schemeClr val="dk1"/>
              </a:solidFill>
              <a:effectLst/>
              <a:latin typeface="+mj-ea"/>
              <a:ea typeface="+mj-ea"/>
              <a:cs typeface="+mn-cs"/>
            </a:rPr>
            <a:t>　平成</a:t>
          </a:r>
          <a:r>
            <a:rPr lang="en-US" altLang="ja-JP" sz="1100" b="0" i="0" baseline="0">
              <a:solidFill>
                <a:schemeClr val="dk1"/>
              </a:solidFill>
              <a:effectLst/>
              <a:latin typeface="+mj-ea"/>
              <a:ea typeface="+mj-ea"/>
              <a:cs typeface="+mn-cs"/>
            </a:rPr>
            <a:t>23</a:t>
          </a:r>
          <a:r>
            <a:rPr lang="ja-JP" altLang="ja-JP" sz="1100" b="0" i="0" baseline="0">
              <a:solidFill>
                <a:schemeClr val="dk1"/>
              </a:solidFill>
              <a:effectLst/>
              <a:latin typeface="+mj-ea"/>
              <a:ea typeface="+mj-ea"/>
              <a:cs typeface="+mn-cs"/>
            </a:rPr>
            <a:t>年度に策定した経営健全化計画に基づき、土地開発基金からの資金借入等により、赤字額は減少しており、今後もこの計画に沿って赤字の解消を図っていく。</a:t>
          </a:r>
          <a:endParaRPr lang="ja-JP" altLang="ja-JP" sz="1400">
            <a:effectLst/>
            <a:latin typeface="+mj-ea"/>
            <a:ea typeface="+mj-ea"/>
          </a:endParaRPr>
        </a:p>
        <a:p>
          <a:pPr rtl="0"/>
          <a:r>
            <a:rPr lang="ja-JP" altLang="ja-JP" sz="1100" b="0" i="0" baseline="0">
              <a:solidFill>
                <a:schemeClr val="dk1"/>
              </a:solidFill>
              <a:effectLst/>
              <a:latin typeface="+mj-ea"/>
              <a:ea typeface="+mj-ea"/>
              <a:cs typeface="+mn-cs"/>
            </a:rPr>
            <a:t>　また、黒字となった他の会計においても、引き続き適切な財政運営に努める。</a:t>
          </a:r>
          <a:endParaRPr lang="ja-JP" altLang="ja-JP" sz="1400">
            <a:effectLst/>
            <a:latin typeface="+mj-ea"/>
            <a:ea typeface="+mj-ea"/>
          </a:endParaRPr>
        </a:p>
        <a:p>
          <a:endParaRPr kumimoji="1" lang="ja-JP" altLang="en-US" sz="1400">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129104625</v>
      </c>
      <c r="BO4" s="409"/>
      <c r="BP4" s="409"/>
      <c r="BQ4" s="409"/>
      <c r="BR4" s="409"/>
      <c r="BS4" s="409"/>
      <c r="BT4" s="409"/>
      <c r="BU4" s="410"/>
      <c r="BV4" s="408">
        <v>126654459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4.2</v>
      </c>
      <c r="CU4" s="586"/>
      <c r="CV4" s="586"/>
      <c r="CW4" s="586"/>
      <c r="CX4" s="586"/>
      <c r="CY4" s="586"/>
      <c r="CZ4" s="586"/>
      <c r="DA4" s="587"/>
      <c r="DB4" s="585">
        <v>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126056801</v>
      </c>
      <c r="BO5" s="414"/>
      <c r="BP5" s="414"/>
      <c r="BQ5" s="414"/>
      <c r="BR5" s="414"/>
      <c r="BS5" s="414"/>
      <c r="BT5" s="414"/>
      <c r="BU5" s="415"/>
      <c r="BV5" s="413">
        <v>123331861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95.2</v>
      </c>
      <c r="CU5" s="384"/>
      <c r="CV5" s="384"/>
      <c r="CW5" s="384"/>
      <c r="CX5" s="384"/>
      <c r="CY5" s="384"/>
      <c r="CZ5" s="384"/>
      <c r="DA5" s="385"/>
      <c r="DB5" s="383">
        <v>96.2</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3047824</v>
      </c>
      <c r="BO6" s="414"/>
      <c r="BP6" s="414"/>
      <c r="BQ6" s="414"/>
      <c r="BR6" s="414"/>
      <c r="BS6" s="414"/>
      <c r="BT6" s="414"/>
      <c r="BU6" s="415"/>
      <c r="BV6" s="413">
        <v>3322598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102.7</v>
      </c>
      <c r="CU6" s="560"/>
      <c r="CV6" s="560"/>
      <c r="CW6" s="560"/>
      <c r="CX6" s="560"/>
      <c r="CY6" s="560"/>
      <c r="CZ6" s="560"/>
      <c r="DA6" s="561"/>
      <c r="DB6" s="559">
        <v>103.9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217073</v>
      </c>
      <c r="BO7" s="414"/>
      <c r="BP7" s="414"/>
      <c r="BQ7" s="414"/>
      <c r="BR7" s="414"/>
      <c r="BS7" s="414"/>
      <c r="BT7" s="414"/>
      <c r="BU7" s="415"/>
      <c r="BV7" s="413">
        <v>580366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67905571</v>
      </c>
      <c r="CU7" s="414"/>
      <c r="CV7" s="414"/>
      <c r="CW7" s="414"/>
      <c r="CX7" s="414"/>
      <c r="CY7" s="414"/>
      <c r="CZ7" s="414"/>
      <c r="DA7" s="415"/>
      <c r="DB7" s="413">
        <v>68218642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2830751</v>
      </c>
      <c r="BO8" s="414"/>
      <c r="BP8" s="414"/>
      <c r="BQ8" s="414"/>
      <c r="BR8" s="414"/>
      <c r="BS8" s="414"/>
      <c r="BT8" s="414"/>
      <c r="BU8" s="415"/>
      <c r="BV8" s="413">
        <v>2742232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0.54</v>
      </c>
      <c r="CU8" s="523"/>
      <c r="CV8" s="523"/>
      <c r="CW8" s="523"/>
      <c r="CX8" s="523"/>
      <c r="CY8" s="523"/>
      <c r="CZ8" s="523"/>
      <c r="DA8" s="524"/>
      <c r="DB8" s="522">
        <v>0.54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268517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88519</v>
      </c>
      <c r="BO9" s="414"/>
      <c r="BP9" s="414"/>
      <c r="BQ9" s="414"/>
      <c r="BR9" s="414"/>
      <c r="BS9" s="414"/>
      <c r="BT9" s="414"/>
      <c r="BU9" s="415"/>
      <c r="BV9" s="413">
        <v>-635798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v>
      </c>
      <c r="CU9" s="384"/>
      <c r="CV9" s="384"/>
      <c r="CW9" s="384"/>
      <c r="CX9" s="384"/>
      <c r="CY9" s="384"/>
      <c r="CZ9" s="384"/>
      <c r="DA9" s="385"/>
      <c r="DB9" s="383">
        <v>19.2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280947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1184205</v>
      </c>
      <c r="BO10" s="414"/>
      <c r="BP10" s="414"/>
      <c r="BQ10" s="414"/>
      <c r="BR10" s="414"/>
      <c r="BS10" s="414"/>
      <c r="BT10" s="414"/>
      <c r="BU10" s="415"/>
      <c r="BV10" s="413">
        <v>1203561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272360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1200000</v>
      </c>
      <c r="BO12" s="414"/>
      <c r="BP12" s="414"/>
      <c r="BQ12" s="414"/>
      <c r="BR12" s="414"/>
      <c r="BS12" s="414"/>
      <c r="BT12" s="414"/>
      <c r="BU12" s="415"/>
      <c r="BV12" s="413">
        <v>1200000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268309</v>
      </c>
      <c r="S13" s="515"/>
      <c r="T13" s="515"/>
      <c r="U13" s="515"/>
      <c r="V13" s="516"/>
      <c r="W13" s="502" t="s">
        <v>121</v>
      </c>
      <c r="X13" s="426"/>
      <c r="Y13" s="426"/>
      <c r="Z13" s="426"/>
      <c r="AA13" s="426"/>
      <c r="AB13" s="427"/>
      <c r="AC13" s="389">
        <v>6415</v>
      </c>
      <c r="AD13" s="390"/>
      <c r="AE13" s="390"/>
      <c r="AF13" s="390"/>
      <c r="AG13" s="391"/>
      <c r="AH13" s="389">
        <v>7819</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72724</v>
      </c>
      <c r="BO13" s="414"/>
      <c r="BP13" s="414"/>
      <c r="BQ13" s="414"/>
      <c r="BR13" s="414"/>
      <c r="BS13" s="414"/>
      <c r="BT13" s="414"/>
      <c r="BU13" s="415"/>
      <c r="BV13" s="413">
        <v>-632237</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10.199999999999999</v>
      </c>
      <c r="CU13" s="384"/>
      <c r="CV13" s="384"/>
      <c r="CW13" s="384"/>
      <c r="CX13" s="384"/>
      <c r="CY13" s="384"/>
      <c r="CZ13" s="384"/>
      <c r="DA13" s="385"/>
      <c r="DB13" s="383">
        <v>10.8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275242</v>
      </c>
      <c r="S14" s="515"/>
      <c r="T14" s="515"/>
      <c r="U14" s="515"/>
      <c r="V14" s="516"/>
      <c r="W14" s="517"/>
      <c r="X14" s="429"/>
      <c r="Y14" s="429"/>
      <c r="Z14" s="429"/>
      <c r="AA14" s="429"/>
      <c r="AB14" s="430"/>
      <c r="AC14" s="507">
        <v>5.0999999999999996</v>
      </c>
      <c r="AD14" s="508"/>
      <c r="AE14" s="508"/>
      <c r="AF14" s="508"/>
      <c r="AG14" s="509"/>
      <c r="AH14" s="507">
        <v>5.7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100</v>
      </c>
      <c r="CU14" s="486"/>
      <c r="CV14" s="486"/>
      <c r="CW14" s="486"/>
      <c r="CX14" s="486"/>
      <c r="CY14" s="486"/>
      <c r="CZ14" s="486"/>
      <c r="DA14" s="487"/>
      <c r="DB14" s="518">
        <v>98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271271</v>
      </c>
      <c r="S15" s="515"/>
      <c r="T15" s="515"/>
      <c r="U15" s="515"/>
      <c r="V15" s="516"/>
      <c r="W15" s="502" t="s">
        <v>128</v>
      </c>
      <c r="X15" s="426"/>
      <c r="Y15" s="426"/>
      <c r="Z15" s="426"/>
      <c r="AA15" s="426"/>
      <c r="AB15" s="427"/>
      <c r="AC15" s="389">
        <v>30764</v>
      </c>
      <c r="AD15" s="390"/>
      <c r="AE15" s="390"/>
      <c r="AF15" s="390"/>
      <c r="AG15" s="391"/>
      <c r="AH15" s="389">
        <v>34256</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29013520</v>
      </c>
      <c r="BO15" s="409"/>
      <c r="BP15" s="409"/>
      <c r="BQ15" s="409"/>
      <c r="BR15" s="409"/>
      <c r="BS15" s="409"/>
      <c r="BT15" s="409"/>
      <c r="BU15" s="410"/>
      <c r="BV15" s="408">
        <v>28072344</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24.5</v>
      </c>
      <c r="AD16" s="508"/>
      <c r="AE16" s="508"/>
      <c r="AF16" s="508"/>
      <c r="AG16" s="509"/>
      <c r="AH16" s="507">
        <v>25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52845759</v>
      </c>
      <c r="BO16" s="414"/>
      <c r="BP16" s="414"/>
      <c r="BQ16" s="414"/>
      <c r="BR16" s="414"/>
      <c r="BS16" s="414"/>
      <c r="BT16" s="414"/>
      <c r="BU16" s="415"/>
      <c r="BV16" s="413">
        <v>51910086</v>
      </c>
      <c r="BW16" s="414"/>
      <c r="BX16" s="414"/>
      <c r="BY16" s="414"/>
      <c r="BZ16" s="414"/>
      <c r="CA16" s="414"/>
      <c r="CB16" s="414"/>
      <c r="CC16" s="415"/>
      <c r="CD16" s="152"/>
      <c r="CE16" s="411" t="s">
        <v>134</v>
      </c>
      <c r="CF16" s="411"/>
      <c r="CG16" s="411"/>
      <c r="CH16" s="411"/>
      <c r="CI16" s="411"/>
      <c r="CJ16" s="411"/>
      <c r="CK16" s="411"/>
      <c r="CL16" s="411"/>
      <c r="CM16" s="411"/>
      <c r="CN16" s="411"/>
      <c r="CO16" s="411"/>
      <c r="CP16" s="411"/>
      <c r="CQ16" s="411"/>
      <c r="CR16" s="411"/>
      <c r="CS16" s="412"/>
      <c r="CT16" s="383">
        <v>47.3</v>
      </c>
      <c r="CU16" s="384"/>
      <c r="CV16" s="384"/>
      <c r="CW16" s="384"/>
      <c r="CX16" s="384"/>
      <c r="CY16" s="384"/>
      <c r="CZ16" s="384"/>
      <c r="DA16" s="385"/>
      <c r="DB16" s="383">
        <v>51.5</v>
      </c>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88270</v>
      </c>
      <c r="AD17" s="390"/>
      <c r="AE17" s="390"/>
      <c r="AF17" s="390"/>
      <c r="AG17" s="391"/>
      <c r="AH17" s="389">
        <v>92831</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36883299</v>
      </c>
      <c r="BO17" s="414"/>
      <c r="BP17" s="414"/>
      <c r="BQ17" s="414"/>
      <c r="BR17" s="414"/>
      <c r="BS17" s="414"/>
      <c r="BT17" s="414"/>
      <c r="BU17" s="415"/>
      <c r="BV17" s="413">
        <v>36115602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139</v>
      </c>
      <c r="C18" s="476"/>
      <c r="D18" s="476"/>
      <c r="E18" s="477"/>
      <c r="F18" s="477"/>
      <c r="G18" s="477"/>
      <c r="H18" s="477"/>
      <c r="I18" s="477"/>
      <c r="J18" s="477"/>
      <c r="K18" s="477"/>
      <c r="L18" s="478">
        <v>715.89</v>
      </c>
      <c r="M18" s="478"/>
      <c r="N18" s="478"/>
      <c r="O18" s="478"/>
      <c r="P18" s="478"/>
      <c r="Q18" s="478"/>
      <c r="R18" s="479"/>
      <c r="S18" s="479"/>
      <c r="T18" s="479"/>
      <c r="U18" s="479"/>
      <c r="V18" s="480"/>
      <c r="W18" s="494"/>
      <c r="X18" s="495"/>
      <c r="Y18" s="495"/>
      <c r="Z18" s="495"/>
      <c r="AA18" s="495"/>
      <c r="AB18" s="503"/>
      <c r="AC18" s="377">
        <v>70.400000000000006</v>
      </c>
      <c r="AD18" s="378"/>
      <c r="AE18" s="378"/>
      <c r="AF18" s="378"/>
      <c r="AG18" s="481"/>
      <c r="AH18" s="377">
        <v>67.7</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66806155</v>
      </c>
      <c r="BO18" s="414"/>
      <c r="BP18" s="414"/>
      <c r="BQ18" s="414"/>
      <c r="BR18" s="414"/>
      <c r="BS18" s="414"/>
      <c r="BT18" s="414"/>
      <c r="BU18" s="415"/>
      <c r="BV18" s="413">
        <v>66960982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141</v>
      </c>
      <c r="C19" s="476"/>
      <c r="D19" s="476"/>
      <c r="E19" s="477"/>
      <c r="F19" s="477"/>
      <c r="G19" s="477"/>
      <c r="H19" s="477"/>
      <c r="I19" s="477"/>
      <c r="J19" s="477"/>
      <c r="K19" s="477"/>
      <c r="L19" s="483">
        <v>375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80500789</v>
      </c>
      <c r="BO19" s="414"/>
      <c r="BP19" s="414"/>
      <c r="BQ19" s="414"/>
      <c r="BR19" s="414"/>
      <c r="BS19" s="414"/>
      <c r="BT19" s="414"/>
      <c r="BU19" s="415"/>
      <c r="BV19" s="413">
        <v>81054479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143</v>
      </c>
      <c r="C20" s="476"/>
      <c r="D20" s="476"/>
      <c r="E20" s="477"/>
      <c r="F20" s="477"/>
      <c r="G20" s="477"/>
      <c r="H20" s="477"/>
      <c r="I20" s="477"/>
      <c r="J20" s="477"/>
      <c r="K20" s="477"/>
      <c r="L20" s="483">
        <v>116298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157981220</v>
      </c>
      <c r="BO23" s="414"/>
      <c r="BP23" s="414"/>
      <c r="BQ23" s="414"/>
      <c r="BR23" s="414"/>
      <c r="BS23" s="414"/>
      <c r="BT23" s="414"/>
      <c r="BU23" s="415"/>
      <c r="BV23" s="413">
        <v>154030371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152</v>
      </c>
      <c r="F24" s="387"/>
      <c r="G24" s="387"/>
      <c r="H24" s="387"/>
      <c r="I24" s="387"/>
      <c r="J24" s="387"/>
      <c r="K24" s="388"/>
      <c r="L24" s="389">
        <v>1</v>
      </c>
      <c r="M24" s="390"/>
      <c r="N24" s="390"/>
      <c r="O24" s="390"/>
      <c r="P24" s="391"/>
      <c r="Q24" s="389">
        <v>10600</v>
      </c>
      <c r="R24" s="390"/>
      <c r="S24" s="390"/>
      <c r="T24" s="390"/>
      <c r="U24" s="390"/>
      <c r="V24" s="391"/>
      <c r="W24" s="455"/>
      <c r="X24" s="446"/>
      <c r="Y24" s="447"/>
      <c r="Z24" s="386" t="s">
        <v>153</v>
      </c>
      <c r="AA24" s="387"/>
      <c r="AB24" s="387"/>
      <c r="AC24" s="387"/>
      <c r="AD24" s="387"/>
      <c r="AE24" s="387"/>
      <c r="AF24" s="387"/>
      <c r="AG24" s="388"/>
      <c r="AH24" s="389">
        <v>2171</v>
      </c>
      <c r="AI24" s="390"/>
      <c r="AJ24" s="390"/>
      <c r="AK24" s="390"/>
      <c r="AL24" s="391"/>
      <c r="AM24" s="389">
        <v>7096999</v>
      </c>
      <c r="AN24" s="390"/>
      <c r="AO24" s="390"/>
      <c r="AP24" s="390"/>
      <c r="AQ24" s="390"/>
      <c r="AR24" s="391"/>
      <c r="AS24" s="389">
        <v>3269</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116190827</v>
      </c>
      <c r="BO24" s="414"/>
      <c r="BP24" s="414"/>
      <c r="BQ24" s="414"/>
      <c r="BR24" s="414"/>
      <c r="BS24" s="414"/>
      <c r="BT24" s="414"/>
      <c r="BU24" s="415"/>
      <c r="BV24" s="413">
        <v>110398110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155</v>
      </c>
      <c r="F25" s="387"/>
      <c r="G25" s="387"/>
      <c r="H25" s="387"/>
      <c r="I25" s="387"/>
      <c r="J25" s="387"/>
      <c r="K25" s="388"/>
      <c r="L25" s="389">
        <v>2</v>
      </c>
      <c r="M25" s="390"/>
      <c r="N25" s="390"/>
      <c r="O25" s="390"/>
      <c r="P25" s="391"/>
      <c r="Q25" s="389">
        <v>8600</v>
      </c>
      <c r="R25" s="390"/>
      <c r="S25" s="390"/>
      <c r="T25" s="390"/>
      <c r="U25" s="390"/>
      <c r="V25" s="391"/>
      <c r="W25" s="455"/>
      <c r="X25" s="446"/>
      <c r="Y25" s="447"/>
      <c r="Z25" s="386" t="s">
        <v>156</v>
      </c>
      <c r="AA25" s="387"/>
      <c r="AB25" s="387"/>
      <c r="AC25" s="387"/>
      <c r="AD25" s="387"/>
      <c r="AE25" s="387"/>
      <c r="AF25" s="387"/>
      <c r="AG25" s="388"/>
      <c r="AH25" s="389">
        <v>322</v>
      </c>
      <c r="AI25" s="390"/>
      <c r="AJ25" s="390"/>
      <c r="AK25" s="390"/>
      <c r="AL25" s="391"/>
      <c r="AM25" s="389">
        <v>950544</v>
      </c>
      <c r="AN25" s="390"/>
      <c r="AO25" s="390"/>
      <c r="AP25" s="390"/>
      <c r="AQ25" s="390"/>
      <c r="AR25" s="391"/>
      <c r="AS25" s="389">
        <v>2952</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18889331</v>
      </c>
      <c r="BO25" s="409"/>
      <c r="BP25" s="409"/>
      <c r="BQ25" s="409"/>
      <c r="BR25" s="409"/>
      <c r="BS25" s="409"/>
      <c r="BT25" s="409"/>
      <c r="BU25" s="410"/>
      <c r="BV25" s="408">
        <v>6794169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158</v>
      </c>
      <c r="F26" s="387"/>
      <c r="G26" s="387"/>
      <c r="H26" s="387"/>
      <c r="I26" s="387"/>
      <c r="J26" s="387"/>
      <c r="K26" s="388"/>
      <c r="L26" s="389">
        <v>1</v>
      </c>
      <c r="M26" s="390"/>
      <c r="N26" s="390"/>
      <c r="O26" s="390"/>
      <c r="P26" s="391"/>
      <c r="Q26" s="389">
        <v>7250</v>
      </c>
      <c r="R26" s="390"/>
      <c r="S26" s="390"/>
      <c r="T26" s="390"/>
      <c r="U26" s="390"/>
      <c r="V26" s="391"/>
      <c r="W26" s="455"/>
      <c r="X26" s="446"/>
      <c r="Y26" s="447"/>
      <c r="Z26" s="386" t="s">
        <v>159</v>
      </c>
      <c r="AA26" s="468"/>
      <c r="AB26" s="468"/>
      <c r="AC26" s="468"/>
      <c r="AD26" s="468"/>
      <c r="AE26" s="468"/>
      <c r="AF26" s="468"/>
      <c r="AG26" s="469"/>
      <c r="AH26" s="389">
        <v>270</v>
      </c>
      <c r="AI26" s="390"/>
      <c r="AJ26" s="390"/>
      <c r="AK26" s="390"/>
      <c r="AL26" s="391"/>
      <c r="AM26" s="389">
        <v>936630</v>
      </c>
      <c r="AN26" s="390"/>
      <c r="AO26" s="390"/>
      <c r="AP26" s="390"/>
      <c r="AQ26" s="390"/>
      <c r="AR26" s="391"/>
      <c r="AS26" s="389">
        <v>3469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v>10000</v>
      </c>
      <c r="BO26" s="414"/>
      <c r="BP26" s="414"/>
      <c r="BQ26" s="414"/>
      <c r="BR26" s="414"/>
      <c r="BS26" s="414"/>
      <c r="BT26" s="414"/>
      <c r="BU26" s="415"/>
      <c r="BV26" s="413">
        <v>10000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6550</v>
      </c>
      <c r="R27" s="390"/>
      <c r="S27" s="390"/>
      <c r="T27" s="390"/>
      <c r="U27" s="390"/>
      <c r="V27" s="391"/>
      <c r="W27" s="455"/>
      <c r="X27" s="446"/>
      <c r="Y27" s="447"/>
      <c r="Z27" s="386" t="s">
        <v>162</v>
      </c>
      <c r="AA27" s="387"/>
      <c r="AB27" s="387"/>
      <c r="AC27" s="387"/>
      <c r="AD27" s="387"/>
      <c r="AE27" s="387"/>
      <c r="AF27" s="387"/>
      <c r="AG27" s="388"/>
      <c r="AH27" s="389">
        <v>84</v>
      </c>
      <c r="AI27" s="390"/>
      <c r="AJ27" s="390"/>
      <c r="AK27" s="390"/>
      <c r="AL27" s="391"/>
      <c r="AM27" s="389">
        <v>322401</v>
      </c>
      <c r="AN27" s="390"/>
      <c r="AO27" s="390"/>
      <c r="AP27" s="390"/>
      <c r="AQ27" s="390"/>
      <c r="AR27" s="391"/>
      <c r="AS27" s="389">
        <v>3838</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5800026</v>
      </c>
      <c r="BO27" s="417"/>
      <c r="BP27" s="417"/>
      <c r="BQ27" s="417"/>
      <c r="BR27" s="417"/>
      <c r="BS27" s="417"/>
      <c r="BT27" s="417"/>
      <c r="BU27" s="418"/>
      <c r="BV27" s="416">
        <v>5800026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5900</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10239905</v>
      </c>
      <c r="BO28" s="409"/>
      <c r="BP28" s="409"/>
      <c r="BQ28" s="409"/>
      <c r="BR28" s="409"/>
      <c r="BS28" s="409"/>
      <c r="BT28" s="409"/>
      <c r="BU28" s="410"/>
      <c r="BV28" s="408">
        <v>10255700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32</v>
      </c>
      <c r="M29" s="390"/>
      <c r="N29" s="390"/>
      <c r="O29" s="390"/>
      <c r="P29" s="391"/>
      <c r="Q29" s="389">
        <v>5450</v>
      </c>
      <c r="R29" s="390"/>
      <c r="S29" s="390"/>
      <c r="T29" s="390"/>
      <c r="U29" s="390"/>
      <c r="V29" s="391"/>
      <c r="W29" s="456"/>
      <c r="X29" s="457"/>
      <c r="Y29" s="458"/>
      <c r="Z29" s="386" t="s">
        <v>169</v>
      </c>
      <c r="AA29" s="387"/>
      <c r="AB29" s="387"/>
      <c r="AC29" s="387"/>
      <c r="AD29" s="387"/>
      <c r="AE29" s="387"/>
      <c r="AF29" s="387"/>
      <c r="AG29" s="388"/>
      <c r="AH29" s="389">
        <v>2255</v>
      </c>
      <c r="AI29" s="390"/>
      <c r="AJ29" s="390"/>
      <c r="AK29" s="390"/>
      <c r="AL29" s="391"/>
      <c r="AM29" s="389">
        <v>7419400</v>
      </c>
      <c r="AN29" s="390"/>
      <c r="AO29" s="390"/>
      <c r="AP29" s="390"/>
      <c r="AQ29" s="390"/>
      <c r="AR29" s="391"/>
      <c r="AS29" s="389">
        <v>3290</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278845</v>
      </c>
      <c r="BO29" s="414"/>
      <c r="BP29" s="414"/>
      <c r="BQ29" s="414"/>
      <c r="BR29" s="414"/>
      <c r="BS29" s="414"/>
      <c r="BT29" s="414"/>
      <c r="BU29" s="415"/>
      <c r="BV29" s="413">
        <v>477985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101.6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8820296</v>
      </c>
      <c r="BO30" s="417"/>
      <c r="BP30" s="417"/>
      <c r="BQ30" s="417"/>
      <c r="BR30" s="417"/>
      <c r="BS30" s="417"/>
      <c r="BT30" s="417"/>
      <c r="BU30" s="418"/>
      <c r="BV30" s="416">
        <v>9922815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7</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16</v>
      </c>
      <c r="BF34" s="373"/>
      <c r="BG34" s="372" t="str">
        <f>IF('各会計、関係団体の財政状況及び健全化判断比率'!B37="","",'各会計、関係団体の財政状況及び健全化判断比率'!B37)</f>
        <v>渡船特別会計</v>
      </c>
      <c r="BH34" s="372"/>
      <c r="BI34" s="372"/>
      <c r="BJ34" s="372"/>
      <c r="BK34" s="372"/>
      <c r="BL34" s="372"/>
      <c r="BM34" s="372"/>
      <c r="BN34" s="372"/>
      <c r="BO34" s="372"/>
      <c r="BP34" s="372"/>
      <c r="BQ34" s="372"/>
      <c r="BR34" s="372"/>
      <c r="BS34" s="372"/>
      <c r="BT34" s="372"/>
      <c r="BU34" s="372"/>
      <c r="BV34" s="165"/>
      <c r="BW34" s="373">
        <f>IF(BY34="","",MAX(C34:D43,U34:V43,AM34:AN43,BE34:BF43)+1)</f>
        <v>22</v>
      </c>
      <c r="BX34" s="373"/>
      <c r="BY34" s="372" t="str">
        <f>IF('各会計、関係団体の財政状況及び健全化判断比率'!B68="","",'各会計、関係団体の財政状況及び健全化判断比率'!B68)</f>
        <v>豊浦大津環境浄化組合（一般会計）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27</v>
      </c>
      <c r="CP34" s="373"/>
      <c r="CQ34" s="372" t="str">
        <f>IF('各会計、関係団体の財政状況及び健全化判断比率'!BS7="","",'各会計、関係団体の財政状況及び健全化判断比率'!BS7)</f>
        <v>下関市公営施設管理公社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8</v>
      </c>
      <c r="V35" s="373"/>
      <c r="W35" s="372" t="str">
        <f>IF('各会計、関係団体の財政状況及び健全化判断比率'!B29="","",'各会計、関係団体の財政状況及び健全化判断比率'!B29)</f>
        <v>介護保険特別会計介護保険事業勘定</v>
      </c>
      <c r="X35" s="372"/>
      <c r="Y35" s="372"/>
      <c r="Z35" s="372"/>
      <c r="AA35" s="372"/>
      <c r="AB35" s="372"/>
      <c r="AC35" s="372"/>
      <c r="AD35" s="372"/>
      <c r="AE35" s="372"/>
      <c r="AF35" s="372"/>
      <c r="AG35" s="372"/>
      <c r="AH35" s="372"/>
      <c r="AI35" s="372"/>
      <c r="AJ35" s="372"/>
      <c r="AK35" s="372"/>
      <c r="AL35" s="165"/>
      <c r="AM35" s="373">
        <f t="shared" ref="AM35:AM43" si="0">IF(AO35="","",AM34+1)</f>
        <v>12</v>
      </c>
      <c r="AN35" s="373"/>
      <c r="AO35" s="372" t="str">
        <f>IF('各会計、関係団体の財政状況及び健全化判断比率'!B33="","",'各会計、関係団体の財政状況及び健全化判断比率'!B33)</f>
        <v>工業用水道事業会計</v>
      </c>
      <c r="AP35" s="372"/>
      <c r="AQ35" s="372"/>
      <c r="AR35" s="372"/>
      <c r="AS35" s="372"/>
      <c r="AT35" s="372"/>
      <c r="AU35" s="372"/>
      <c r="AV35" s="372"/>
      <c r="AW35" s="372"/>
      <c r="AX35" s="372"/>
      <c r="AY35" s="372"/>
      <c r="AZ35" s="372"/>
      <c r="BA35" s="372"/>
      <c r="BB35" s="372"/>
      <c r="BC35" s="372"/>
      <c r="BD35" s="165"/>
      <c r="BE35" s="373">
        <f t="shared" ref="BE35:BE43" si="1">IF(BG35="","",BE34+1)</f>
        <v>17</v>
      </c>
      <c r="BF35" s="373"/>
      <c r="BG35" s="372" t="str">
        <f>IF('各会計、関係団体の財政状況及び健全化判断比率'!B38="","",'各会計、関係団体の財政状況及び健全化判断比率'!B38)</f>
        <v>市場特別会計</v>
      </c>
      <c r="BH35" s="372"/>
      <c r="BI35" s="372"/>
      <c r="BJ35" s="372"/>
      <c r="BK35" s="372"/>
      <c r="BL35" s="372"/>
      <c r="BM35" s="372"/>
      <c r="BN35" s="372"/>
      <c r="BO35" s="372"/>
      <c r="BP35" s="372"/>
      <c r="BQ35" s="372"/>
      <c r="BR35" s="372"/>
      <c r="BS35" s="372"/>
      <c r="BT35" s="372"/>
      <c r="BU35" s="372"/>
      <c r="BV35" s="165"/>
      <c r="BW35" s="373">
        <f t="shared" ref="BW35:BW43" si="2">IF(BY35="","",BW34+1)</f>
        <v>23</v>
      </c>
      <c r="BX35" s="373"/>
      <c r="BY35" s="372" t="str">
        <f>IF('各会計、関係団体の財政状況及び健全化判断比率'!B69="","",'各会計、関係団体の財政状況及び健全化判断比率'!B69)</f>
        <v>山口県市町総合事務組合（一般会計）</v>
      </c>
      <c r="BZ35" s="372"/>
      <c r="CA35" s="372"/>
      <c r="CB35" s="372"/>
      <c r="CC35" s="372"/>
      <c r="CD35" s="372"/>
      <c r="CE35" s="372"/>
      <c r="CF35" s="372"/>
      <c r="CG35" s="372"/>
      <c r="CH35" s="372"/>
      <c r="CI35" s="372"/>
      <c r="CJ35" s="372"/>
      <c r="CK35" s="372"/>
      <c r="CL35" s="372"/>
      <c r="CM35" s="372"/>
      <c r="CN35" s="165"/>
      <c r="CO35" s="373">
        <f t="shared" ref="CO35:CO43" si="3">IF(CQ35="","",CO34+1)</f>
        <v>28</v>
      </c>
      <c r="CP35" s="373"/>
      <c r="CQ35" s="372" t="str">
        <f>IF('各会計、関係団体の財政状況及び健全化判断比率'!BS8="","",'各会計、関係団体の財政状況及び健全化判断比率'!BS8)</f>
        <v>下関市文化振興財団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母子父子寡婦福祉資金貸付事業特別会計</v>
      </c>
      <c r="F36" s="372"/>
      <c r="G36" s="372"/>
      <c r="H36" s="372"/>
      <c r="I36" s="372"/>
      <c r="J36" s="372"/>
      <c r="K36" s="372"/>
      <c r="L36" s="372"/>
      <c r="M36" s="372"/>
      <c r="N36" s="372"/>
      <c r="O36" s="372"/>
      <c r="P36" s="372"/>
      <c r="Q36" s="372"/>
      <c r="R36" s="372"/>
      <c r="S36" s="372"/>
      <c r="T36" s="165"/>
      <c r="U36" s="373">
        <f t="shared" ref="U36:U43" si="4">IF(W36="","",U35+1)</f>
        <v>9</v>
      </c>
      <c r="V36" s="373"/>
      <c r="W36" s="372" t="str">
        <f>IF('各会計、関係団体の財政状況及び健全化判断比率'!B30="","",'各会計、関係団体の財政状況及び健全化判断比率'!B30)</f>
        <v>介護保険特別会計介護サービス事業勘定</v>
      </c>
      <c r="X36" s="372"/>
      <c r="Y36" s="372"/>
      <c r="Z36" s="372"/>
      <c r="AA36" s="372"/>
      <c r="AB36" s="372"/>
      <c r="AC36" s="372"/>
      <c r="AD36" s="372"/>
      <c r="AE36" s="372"/>
      <c r="AF36" s="372"/>
      <c r="AG36" s="372"/>
      <c r="AH36" s="372"/>
      <c r="AI36" s="372"/>
      <c r="AJ36" s="372"/>
      <c r="AK36" s="372"/>
      <c r="AL36" s="165"/>
      <c r="AM36" s="373">
        <f t="shared" si="0"/>
        <v>13</v>
      </c>
      <c r="AN36" s="373"/>
      <c r="AO36" s="372" t="str">
        <f>IF('各会計、関係団体の財政状況及び健全化判断比率'!B34="","",'各会計、関係団体の財政状況及び健全化判断比率'!B34)</f>
        <v>公共下水道事業会計</v>
      </c>
      <c r="AP36" s="372"/>
      <c r="AQ36" s="372"/>
      <c r="AR36" s="372"/>
      <c r="AS36" s="372"/>
      <c r="AT36" s="372"/>
      <c r="AU36" s="372"/>
      <c r="AV36" s="372"/>
      <c r="AW36" s="372"/>
      <c r="AX36" s="372"/>
      <c r="AY36" s="372"/>
      <c r="AZ36" s="372"/>
      <c r="BA36" s="372"/>
      <c r="BB36" s="372"/>
      <c r="BC36" s="372"/>
      <c r="BD36" s="165"/>
      <c r="BE36" s="373">
        <f t="shared" si="1"/>
        <v>18</v>
      </c>
      <c r="BF36" s="373"/>
      <c r="BG36" s="372" t="str">
        <f>IF('各会計、関係団体の財政状況及び健全化判断比率'!B39="","",'各会計、関係団体の財政状況及び健全化判断比率'!B39)</f>
        <v>観光施設事業特別会計</v>
      </c>
      <c r="BH36" s="372"/>
      <c r="BI36" s="372"/>
      <c r="BJ36" s="372"/>
      <c r="BK36" s="372"/>
      <c r="BL36" s="372"/>
      <c r="BM36" s="372"/>
      <c r="BN36" s="372"/>
      <c r="BO36" s="372"/>
      <c r="BP36" s="372"/>
      <c r="BQ36" s="372"/>
      <c r="BR36" s="372"/>
      <c r="BS36" s="372"/>
      <c r="BT36" s="372"/>
      <c r="BU36" s="372"/>
      <c r="BV36" s="165"/>
      <c r="BW36" s="373">
        <f t="shared" si="2"/>
        <v>24</v>
      </c>
      <c r="BX36" s="373"/>
      <c r="BY36" s="372" t="str">
        <f>IF('各会計、関係団体の財政状況及び健全化判断比率'!B70="","",'各会計、関係団体の財政状況及び健全化判断比率'!B70)</f>
        <v>山口県市町総合事務組合（山口県自治会館管理特別会計）</v>
      </c>
      <c r="BZ36" s="372"/>
      <c r="CA36" s="372"/>
      <c r="CB36" s="372"/>
      <c r="CC36" s="372"/>
      <c r="CD36" s="372"/>
      <c r="CE36" s="372"/>
      <c r="CF36" s="372"/>
      <c r="CG36" s="372"/>
      <c r="CH36" s="372"/>
      <c r="CI36" s="372"/>
      <c r="CJ36" s="372"/>
      <c r="CK36" s="372"/>
      <c r="CL36" s="372"/>
      <c r="CM36" s="372"/>
      <c r="CN36" s="165"/>
      <c r="CO36" s="373">
        <f t="shared" si="3"/>
        <v>29</v>
      </c>
      <c r="CP36" s="373"/>
      <c r="CQ36" s="372" t="str">
        <f>IF('各会計、関係団体の財政状況及び健全化判断比率'!BS9="","",'各会計、関係団体の財政状況及び健全化判断比率'!BS9)</f>
        <v>下関海洋少年団育成会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港湾特別会計</v>
      </c>
      <c r="F37" s="372"/>
      <c r="G37" s="372"/>
      <c r="H37" s="372"/>
      <c r="I37" s="372"/>
      <c r="J37" s="372"/>
      <c r="K37" s="372"/>
      <c r="L37" s="372"/>
      <c r="M37" s="372"/>
      <c r="N37" s="372"/>
      <c r="O37" s="372"/>
      <c r="P37" s="372"/>
      <c r="Q37" s="372"/>
      <c r="R37" s="372"/>
      <c r="S37" s="372"/>
      <c r="T37" s="165"/>
      <c r="U37" s="373">
        <f t="shared" si="4"/>
        <v>10</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f t="shared" si="0"/>
        <v>14</v>
      </c>
      <c r="AN37" s="373"/>
      <c r="AO37" s="372" t="str">
        <f>IF('各会計、関係団体の財政状況及び健全化判断比率'!B35="","",'各会計、関係団体の財政状況及び健全化判断比率'!B35)</f>
        <v>病院事業会計</v>
      </c>
      <c r="AP37" s="372"/>
      <c r="AQ37" s="372"/>
      <c r="AR37" s="372"/>
      <c r="AS37" s="372"/>
      <c r="AT37" s="372"/>
      <c r="AU37" s="372"/>
      <c r="AV37" s="372"/>
      <c r="AW37" s="372"/>
      <c r="AX37" s="372"/>
      <c r="AY37" s="372"/>
      <c r="AZ37" s="372"/>
      <c r="BA37" s="372"/>
      <c r="BB37" s="372"/>
      <c r="BC37" s="372"/>
      <c r="BD37" s="165"/>
      <c r="BE37" s="373">
        <f t="shared" si="1"/>
        <v>19</v>
      </c>
      <c r="BF37" s="373"/>
      <c r="BG37" s="372" t="str">
        <f>IF('各会計、関係団体の財政状況及び健全化判断比率'!B40="","",'各会計、関係団体の財政状況及び健全化判断比率'!B40)</f>
        <v>漁業集落環境整備事業特別会計</v>
      </c>
      <c r="BH37" s="372"/>
      <c r="BI37" s="372"/>
      <c r="BJ37" s="372"/>
      <c r="BK37" s="372"/>
      <c r="BL37" s="372"/>
      <c r="BM37" s="372"/>
      <c r="BN37" s="372"/>
      <c r="BO37" s="372"/>
      <c r="BP37" s="372"/>
      <c r="BQ37" s="372"/>
      <c r="BR37" s="372"/>
      <c r="BS37" s="372"/>
      <c r="BT37" s="372"/>
      <c r="BU37" s="372"/>
      <c r="BV37" s="165"/>
      <c r="BW37" s="373">
        <f t="shared" si="2"/>
        <v>25</v>
      </c>
      <c r="BX37" s="373"/>
      <c r="BY37" s="372" t="str">
        <f>IF('各会計、関係団体の財政状況及び健全化判断比率'!B71="","",'各会計、関係団体の財政状況及び健全化判断比率'!B71)</f>
        <v>山口県後期高齢者医療広域連合（一般会計）</v>
      </c>
      <c r="BZ37" s="372"/>
      <c r="CA37" s="372"/>
      <c r="CB37" s="372"/>
      <c r="CC37" s="372"/>
      <c r="CD37" s="372"/>
      <c r="CE37" s="372"/>
      <c r="CF37" s="372"/>
      <c r="CG37" s="372"/>
      <c r="CH37" s="372"/>
      <c r="CI37" s="372"/>
      <c r="CJ37" s="372"/>
      <c r="CK37" s="372"/>
      <c r="CL37" s="372"/>
      <c r="CM37" s="372"/>
      <c r="CN37" s="165"/>
      <c r="CO37" s="373">
        <f t="shared" si="3"/>
        <v>30</v>
      </c>
      <c r="CP37" s="373"/>
      <c r="CQ37" s="372" t="str">
        <f>IF('各会計、関係団体の財政状況及び健全化判断比率'!BS10="","",'各会計、関係団体の財政状況及び健全化判断比率'!BS10)</f>
        <v>下関海洋科学アカデミー</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市立市民病院債管理特別会計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f t="shared" si="0"/>
        <v>15</v>
      </c>
      <c r="AN38" s="373"/>
      <c r="AO38" s="372" t="str">
        <f>IF('各会計、関係団体の財政状況及び健全化判断比率'!B36="","",'各会計、関係団体の財政状況及び健全化判断比率'!B36)</f>
        <v>ボートレース事業会計</v>
      </c>
      <c r="AP38" s="372"/>
      <c r="AQ38" s="372"/>
      <c r="AR38" s="372"/>
      <c r="AS38" s="372"/>
      <c r="AT38" s="372"/>
      <c r="AU38" s="372"/>
      <c r="AV38" s="372"/>
      <c r="AW38" s="372"/>
      <c r="AX38" s="372"/>
      <c r="AY38" s="372"/>
      <c r="AZ38" s="372"/>
      <c r="BA38" s="372"/>
      <c r="BB38" s="372"/>
      <c r="BC38" s="372"/>
      <c r="BD38" s="165"/>
      <c r="BE38" s="373">
        <f t="shared" si="1"/>
        <v>20</v>
      </c>
      <c r="BF38" s="373"/>
      <c r="BG38" s="372" t="str">
        <f>IF('各会計、関係団体の財政状況及び健全化判断比率'!B41="","",'各会計、関係団体の財政状況及び健全化判断比率'!B41)</f>
        <v>農業集落排水事業特別会計</v>
      </c>
      <c r="BH38" s="372"/>
      <c r="BI38" s="372"/>
      <c r="BJ38" s="372"/>
      <c r="BK38" s="372"/>
      <c r="BL38" s="372"/>
      <c r="BM38" s="372"/>
      <c r="BN38" s="372"/>
      <c r="BO38" s="372"/>
      <c r="BP38" s="372"/>
      <c r="BQ38" s="372"/>
      <c r="BR38" s="372"/>
      <c r="BS38" s="372"/>
      <c r="BT38" s="372"/>
      <c r="BU38" s="372"/>
      <c r="BV38" s="165"/>
      <c r="BW38" s="373">
        <f t="shared" si="2"/>
        <v>26</v>
      </c>
      <c r="BX38" s="373"/>
      <c r="BY38" s="372" t="str">
        <f>IF('各会計、関係団体の財政状況及び健全化判断比率'!B72="","",'各会計、関係団体の財政状況及び健全化判断比率'!B72)</f>
        <v>山口県後期高齢者医療広域連合（後期高齢者医療特別会計）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f t="shared" si="3"/>
        <v>31</v>
      </c>
      <c r="CP38" s="373"/>
      <c r="CQ38" s="372" t="str">
        <f>IF('各会計、関係団体の財政状況及び健全化判断比率'!BS11="","",'各会計、関係団体の財政状況及び健全化判断比率'!BS11)</f>
        <v>下関市土地開発公社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v>
      </c>
      <c r="DH38" s="374"/>
      <c r="DI38" s="169"/>
      <c r="DJ38" s="137"/>
      <c r="DK38" s="137"/>
      <c r="DL38" s="137"/>
      <c r="DM38" s="137"/>
      <c r="DN38" s="137"/>
      <c r="DO38" s="137"/>
    </row>
    <row r="39" spans="1:119" ht="32.25" customHeight="1" x14ac:dyDescent="0.15">
      <c r="A39" s="138"/>
      <c r="B39" s="164"/>
      <c r="C39" s="373">
        <f t="shared" si="5"/>
        <v>6</v>
      </c>
      <c r="D39" s="373"/>
      <c r="E39" s="372" t="str">
        <f>IF('各会計、関係団体の財政状況及び健全化判断比率'!B12="","",'各会計、関係団体の財政状況及び健全化判断比率'!B12)</f>
        <v>公債管理特別会計</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21</v>
      </c>
      <c r="BF39" s="373"/>
      <c r="BG39" s="372" t="str">
        <f>IF('各会計、関係団体の財政状況及び健全化判断比率'!B42="","",'各会計、関係団体の財政状況及び健全化判断比率'!B42)</f>
        <v>臨海土地造成事業特別会計</v>
      </c>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32</v>
      </c>
      <c r="CP39" s="373"/>
      <c r="CQ39" s="372" t="str">
        <f>IF('各会計、関係団体の財政状況及び健全化判断比率'!BS12="","",'各会計、関係団体の財政状況及び健全化判断比率'!BS12)</f>
        <v>菊川町まちづくり</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33</v>
      </c>
      <c r="CP40" s="373"/>
      <c r="CQ40" s="372" t="str">
        <f>IF('各会計、関係団体の財政状況及び健全化判断比率'!BS13="","",'各会計、関係団体の財政状況及び健全化判断比率'!BS13)</f>
        <v>豊田ふるさとセンター</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34</v>
      </c>
      <c r="CP41" s="373"/>
      <c r="CQ41" s="372" t="str">
        <f>IF('各会計、関係団体の財政状況及び健全化判断比率'!BS14="","",'各会計、関係団体の財政状況及び健全化判断比率'!BS14)</f>
        <v>豊田あぐりサービス</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35</v>
      </c>
      <c r="CP42" s="373"/>
      <c r="CQ42" s="372" t="str">
        <f>IF('各会計、関係団体の財政状況及び健全化判断比率'!BS15="","",'各会計、関係団体の財政状況及び健全化判断比率'!BS15)</f>
        <v>豊田湖畔公園管理財団</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36</v>
      </c>
      <c r="CP43" s="373"/>
      <c r="CQ43" s="372" t="str">
        <f>IF('各会計、関係団体の財政状況及び健全化判断比率'!BS16="","",'各会計、関係団体の財政状況及び健全化判断比率'!BS16)</f>
        <v>豊浦産業振興事業団</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533</v>
      </c>
      <c r="D34" s="1181"/>
      <c r="E34" s="1182"/>
      <c r="F34" s="32" t="s">
        <v>534</v>
      </c>
      <c r="G34" s="33" t="s">
        <v>535</v>
      </c>
      <c r="H34" s="33" t="s">
        <v>536</v>
      </c>
      <c r="I34" s="33" t="s">
        <v>537</v>
      </c>
      <c r="J34" s="34" t="s">
        <v>538</v>
      </c>
      <c r="K34" s="22"/>
      <c r="L34" s="22"/>
      <c r="M34" s="22"/>
      <c r="N34" s="22"/>
      <c r="O34" s="22"/>
      <c r="P34" s="22"/>
    </row>
    <row r="35" spans="1:16" ht="39" customHeight="1" x14ac:dyDescent="0.15">
      <c r="A35" s="22"/>
      <c r="B35" s="35"/>
      <c r="C35" s="1175" t="s">
        <v>539</v>
      </c>
      <c r="D35" s="1176"/>
      <c r="E35" s="1177"/>
      <c r="F35" s="36">
        <v>0.05</v>
      </c>
      <c r="G35" s="37" t="s">
        <v>540</v>
      </c>
      <c r="H35" s="37" t="s">
        <v>541</v>
      </c>
      <c r="I35" s="37" t="s">
        <v>542</v>
      </c>
      <c r="J35" s="38" t="s">
        <v>543</v>
      </c>
      <c r="K35" s="22"/>
      <c r="L35" s="22"/>
      <c r="M35" s="22"/>
      <c r="N35" s="22"/>
      <c r="O35" s="22"/>
      <c r="P35" s="22"/>
    </row>
    <row r="36" spans="1:16" ht="39" customHeight="1" x14ac:dyDescent="0.15">
      <c r="A36" s="22"/>
      <c r="B36" s="35"/>
      <c r="C36" s="1175" t="s">
        <v>544</v>
      </c>
      <c r="D36" s="1176"/>
      <c r="E36" s="1177"/>
      <c r="F36" s="36">
        <v>5.43</v>
      </c>
      <c r="G36" s="37">
        <v>5.0599999999999996</v>
      </c>
      <c r="H36" s="37">
        <v>5.9</v>
      </c>
      <c r="I36" s="37">
        <v>6.22</v>
      </c>
      <c r="J36" s="38">
        <v>6.2</v>
      </c>
      <c r="K36" s="22"/>
      <c r="L36" s="22"/>
      <c r="M36" s="22"/>
      <c r="N36" s="22"/>
      <c r="O36" s="22"/>
      <c r="P36" s="22"/>
    </row>
    <row r="37" spans="1:16" ht="39" customHeight="1" x14ac:dyDescent="0.15">
      <c r="A37" s="22"/>
      <c r="B37" s="35"/>
      <c r="C37" s="1175" t="s">
        <v>545</v>
      </c>
      <c r="D37" s="1176"/>
      <c r="E37" s="1177"/>
      <c r="F37" s="36">
        <v>5.07</v>
      </c>
      <c r="G37" s="37">
        <v>4.38</v>
      </c>
      <c r="H37" s="37">
        <v>4.71</v>
      </c>
      <c r="I37" s="37">
        <v>3.91</v>
      </c>
      <c r="J37" s="38">
        <v>4.07</v>
      </c>
      <c r="K37" s="22"/>
      <c r="L37" s="22"/>
      <c r="M37" s="22"/>
      <c r="N37" s="22"/>
      <c r="O37" s="22"/>
      <c r="P37" s="22"/>
    </row>
    <row r="38" spans="1:16" ht="39" customHeight="1" x14ac:dyDescent="0.15">
      <c r="A38" s="22"/>
      <c r="B38" s="35"/>
      <c r="C38" s="1175" t="s">
        <v>546</v>
      </c>
      <c r="D38" s="1176"/>
      <c r="E38" s="1177"/>
      <c r="F38" s="36">
        <v>2.31</v>
      </c>
      <c r="G38" s="37">
        <v>2.81</v>
      </c>
      <c r="H38" s="37">
        <v>2.74</v>
      </c>
      <c r="I38" s="37">
        <v>2.46</v>
      </c>
      <c r="J38" s="38">
        <v>2.6</v>
      </c>
      <c r="K38" s="22"/>
      <c r="L38" s="22"/>
      <c r="M38" s="22"/>
      <c r="N38" s="22"/>
      <c r="O38" s="22"/>
      <c r="P38" s="22"/>
    </row>
    <row r="39" spans="1:16" ht="39" customHeight="1" x14ac:dyDescent="0.15">
      <c r="A39" s="22"/>
      <c r="B39" s="35"/>
      <c r="C39" s="1175" t="s">
        <v>547</v>
      </c>
      <c r="D39" s="1176"/>
      <c r="E39" s="1177"/>
      <c r="F39" s="36">
        <v>1.08</v>
      </c>
      <c r="G39" s="37">
        <v>1</v>
      </c>
      <c r="H39" s="37">
        <v>2.0499999999999998</v>
      </c>
      <c r="I39" s="37">
        <v>2.85</v>
      </c>
      <c r="J39" s="38">
        <v>2.1800000000000002</v>
      </c>
      <c r="K39" s="22"/>
      <c r="L39" s="22"/>
      <c r="M39" s="22"/>
      <c r="N39" s="22"/>
      <c r="O39" s="22"/>
      <c r="P39" s="22"/>
    </row>
    <row r="40" spans="1:16" ht="39" customHeight="1" x14ac:dyDescent="0.15">
      <c r="A40" s="22"/>
      <c r="B40" s="35"/>
      <c r="C40" s="1175" t="s">
        <v>548</v>
      </c>
      <c r="D40" s="1176"/>
      <c r="E40" s="1177"/>
      <c r="F40" s="36">
        <v>1.21</v>
      </c>
      <c r="G40" s="37">
        <v>1.28</v>
      </c>
      <c r="H40" s="37">
        <v>1.32</v>
      </c>
      <c r="I40" s="37">
        <v>1.33</v>
      </c>
      <c r="J40" s="38">
        <v>1</v>
      </c>
      <c r="K40" s="22"/>
      <c r="L40" s="22"/>
      <c r="M40" s="22"/>
      <c r="N40" s="22"/>
      <c r="O40" s="22"/>
      <c r="P40" s="22"/>
    </row>
    <row r="41" spans="1:16" ht="39" customHeight="1" x14ac:dyDescent="0.15">
      <c r="A41" s="22"/>
      <c r="B41" s="35"/>
      <c r="C41" s="1175" t="s">
        <v>549</v>
      </c>
      <c r="D41" s="1176"/>
      <c r="E41" s="1177"/>
      <c r="F41" s="36">
        <v>0.17</v>
      </c>
      <c r="G41" s="37">
        <v>0.7</v>
      </c>
      <c r="H41" s="37">
        <v>0.63</v>
      </c>
      <c r="I41" s="37">
        <v>0.53</v>
      </c>
      <c r="J41" s="38">
        <v>0.79</v>
      </c>
      <c r="K41" s="22"/>
      <c r="L41" s="22"/>
      <c r="M41" s="22"/>
      <c r="N41" s="22"/>
      <c r="O41" s="22"/>
      <c r="P41" s="22"/>
    </row>
    <row r="42" spans="1:16" ht="39" customHeight="1" x14ac:dyDescent="0.15">
      <c r="A42" s="22"/>
      <c r="B42" s="39"/>
      <c r="C42" s="1175" t="s">
        <v>550</v>
      </c>
      <c r="D42" s="1176"/>
      <c r="E42" s="1177"/>
      <c r="F42" s="36" t="s">
        <v>551</v>
      </c>
      <c r="G42" s="37" t="s">
        <v>552</v>
      </c>
      <c r="H42" s="37" t="s">
        <v>487</v>
      </c>
      <c r="I42" s="37" t="s">
        <v>487</v>
      </c>
      <c r="J42" s="38" t="s">
        <v>487</v>
      </c>
      <c r="K42" s="22"/>
      <c r="L42" s="22"/>
      <c r="M42" s="22"/>
      <c r="N42" s="22"/>
      <c r="O42" s="22"/>
      <c r="P42" s="22"/>
    </row>
    <row r="43" spans="1:16" ht="39" customHeight="1" thickBot="1" x14ac:dyDescent="0.2">
      <c r="A43" s="22"/>
      <c r="B43" s="40"/>
      <c r="C43" s="1178" t="s">
        <v>553</v>
      </c>
      <c r="D43" s="1179"/>
      <c r="E43" s="1180"/>
      <c r="F43" s="41">
        <v>5.67</v>
      </c>
      <c r="G43" s="42">
        <v>4.08</v>
      </c>
      <c r="H43" s="42">
        <v>3.52</v>
      </c>
      <c r="I43" s="42">
        <v>3.07</v>
      </c>
      <c r="J43" s="43">
        <v>2.04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16822</v>
      </c>
      <c r="L45" s="60">
        <v>17756</v>
      </c>
      <c r="M45" s="60">
        <v>17850</v>
      </c>
      <c r="N45" s="60">
        <v>17796</v>
      </c>
      <c r="O45" s="61">
        <v>17425</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15</v>
      </c>
      <c r="F48" s="1185"/>
      <c r="G48" s="1185"/>
      <c r="H48" s="1185"/>
      <c r="I48" s="1185"/>
      <c r="J48" s="1186"/>
      <c r="K48" s="63">
        <v>3696</v>
      </c>
      <c r="L48" s="64">
        <v>3389</v>
      </c>
      <c r="M48" s="64">
        <v>3409</v>
      </c>
      <c r="N48" s="64">
        <v>3262</v>
      </c>
      <c r="O48" s="65">
        <v>3333</v>
      </c>
      <c r="P48" s="48"/>
      <c r="Q48" s="48"/>
      <c r="R48" s="48"/>
      <c r="S48" s="48"/>
      <c r="T48" s="48"/>
      <c r="U48" s="48"/>
    </row>
    <row r="49" spans="1:21" ht="30.75" customHeight="1" x14ac:dyDescent="0.15">
      <c r="A49" s="48"/>
      <c r="B49" s="1193"/>
      <c r="C49" s="1194"/>
      <c r="D49" s="62"/>
      <c r="E49" s="1185" t="s">
        <v>16</v>
      </c>
      <c r="F49" s="1185"/>
      <c r="G49" s="1185"/>
      <c r="H49" s="1185"/>
      <c r="I49" s="1185"/>
      <c r="J49" s="1186"/>
      <c r="K49" s="63">
        <v>110</v>
      </c>
      <c r="L49" s="64">
        <v>114</v>
      </c>
      <c r="M49" s="64">
        <v>114</v>
      </c>
      <c r="N49" s="64">
        <v>115</v>
      </c>
      <c r="O49" s="65">
        <v>130</v>
      </c>
      <c r="P49" s="48"/>
      <c r="Q49" s="48"/>
      <c r="R49" s="48"/>
      <c r="S49" s="48"/>
      <c r="T49" s="48"/>
      <c r="U49" s="48"/>
    </row>
    <row r="50" spans="1:21" ht="30.75" customHeight="1" x14ac:dyDescent="0.15">
      <c r="A50" s="48"/>
      <c r="B50" s="1193"/>
      <c r="C50" s="1194"/>
      <c r="D50" s="62"/>
      <c r="E50" s="1185" t="s">
        <v>17</v>
      </c>
      <c r="F50" s="1185"/>
      <c r="G50" s="1185"/>
      <c r="H50" s="1185"/>
      <c r="I50" s="1185"/>
      <c r="J50" s="1186"/>
      <c r="K50" s="63">
        <v>134</v>
      </c>
      <c r="L50" s="64">
        <v>126</v>
      </c>
      <c r="M50" s="64">
        <v>119</v>
      </c>
      <c r="N50" s="64">
        <v>107</v>
      </c>
      <c r="O50" s="65">
        <v>97</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13926</v>
      </c>
      <c r="L52" s="64">
        <v>14991</v>
      </c>
      <c r="M52" s="64">
        <v>15333</v>
      </c>
      <c r="N52" s="64">
        <v>15786</v>
      </c>
      <c r="O52" s="65">
        <v>15563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6836</v>
      </c>
      <c r="L53" s="69">
        <v>6394</v>
      </c>
      <c r="M53" s="69">
        <v>6159</v>
      </c>
      <c r="N53" s="69">
        <v>5494</v>
      </c>
      <c r="O53" s="70">
        <v>5422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211" t="s">
        <v>24</v>
      </c>
      <c r="C41" s="1212"/>
      <c r="D41" s="81"/>
      <c r="E41" s="1213" t="s">
        <v>25</v>
      </c>
      <c r="F41" s="1213"/>
      <c r="G41" s="1213"/>
      <c r="H41" s="1214"/>
      <c r="I41" s="82">
        <v>156942</v>
      </c>
      <c r="J41" s="83">
        <v>158242</v>
      </c>
      <c r="K41" s="83">
        <v>164569</v>
      </c>
      <c r="L41" s="83">
        <v>163881</v>
      </c>
      <c r="M41" s="84">
        <v>166807</v>
      </c>
    </row>
    <row r="42" spans="2:13" ht="27.75" customHeight="1" x14ac:dyDescent="0.15">
      <c r="B42" s="1201"/>
      <c r="C42" s="1202"/>
      <c r="D42" s="85"/>
      <c r="E42" s="1205" t="s">
        <v>26</v>
      </c>
      <c r="F42" s="1205"/>
      <c r="G42" s="1205"/>
      <c r="H42" s="1206"/>
      <c r="I42" s="86">
        <v>375</v>
      </c>
      <c r="J42" s="87">
        <v>291</v>
      </c>
      <c r="K42" s="87">
        <v>212</v>
      </c>
      <c r="L42" s="87">
        <v>142</v>
      </c>
      <c r="M42" s="88">
        <v>80</v>
      </c>
    </row>
    <row r="43" spans="2:13" ht="27.75" customHeight="1" x14ac:dyDescent="0.15">
      <c r="B43" s="1201"/>
      <c r="C43" s="1202"/>
      <c r="D43" s="85"/>
      <c r="E43" s="1205" t="s">
        <v>27</v>
      </c>
      <c r="F43" s="1205"/>
      <c r="G43" s="1205"/>
      <c r="H43" s="1206"/>
      <c r="I43" s="86">
        <v>45288</v>
      </c>
      <c r="J43" s="87">
        <v>40096</v>
      </c>
      <c r="K43" s="87">
        <v>38487</v>
      </c>
      <c r="L43" s="87">
        <v>36979</v>
      </c>
      <c r="M43" s="88">
        <v>35505</v>
      </c>
    </row>
    <row r="44" spans="2:13" ht="27.75" customHeight="1" x14ac:dyDescent="0.15">
      <c r="B44" s="1201"/>
      <c r="C44" s="1202"/>
      <c r="D44" s="85"/>
      <c r="E44" s="1205" t="s">
        <v>28</v>
      </c>
      <c r="F44" s="1205"/>
      <c r="G44" s="1205"/>
      <c r="H44" s="1206"/>
      <c r="I44" s="86">
        <v>486</v>
      </c>
      <c r="J44" s="87">
        <v>397</v>
      </c>
      <c r="K44" s="87">
        <v>296</v>
      </c>
      <c r="L44" s="87">
        <v>191</v>
      </c>
      <c r="M44" s="88">
        <v>83</v>
      </c>
    </row>
    <row r="45" spans="2:13" ht="27.75" customHeight="1" x14ac:dyDescent="0.15">
      <c r="B45" s="1201"/>
      <c r="C45" s="1202"/>
      <c r="D45" s="85"/>
      <c r="E45" s="1205" t="s">
        <v>29</v>
      </c>
      <c r="F45" s="1205"/>
      <c r="G45" s="1205"/>
      <c r="H45" s="1206"/>
      <c r="I45" s="86">
        <v>20556</v>
      </c>
      <c r="J45" s="87">
        <v>20408</v>
      </c>
      <c r="K45" s="87">
        <v>19730</v>
      </c>
      <c r="L45" s="87">
        <v>18802</v>
      </c>
      <c r="M45" s="88">
        <v>17776</v>
      </c>
    </row>
    <row r="46" spans="2:13" ht="27.75" customHeight="1" x14ac:dyDescent="0.15">
      <c r="B46" s="1201"/>
      <c r="C46" s="1202"/>
      <c r="D46" s="85"/>
      <c r="E46" s="1205" t="s">
        <v>30</v>
      </c>
      <c r="F46" s="1205"/>
      <c r="G46" s="1205"/>
      <c r="H46" s="1206"/>
      <c r="I46" s="86">
        <v>2963</v>
      </c>
      <c r="J46" s="87">
        <v>2913</v>
      </c>
      <c r="K46" s="87">
        <v>2722</v>
      </c>
      <c r="L46" s="87">
        <v>2018</v>
      </c>
      <c r="M46" s="88">
        <v>2073</v>
      </c>
    </row>
    <row r="47" spans="2:13" ht="27.75" customHeight="1" x14ac:dyDescent="0.15">
      <c r="B47" s="1201"/>
      <c r="C47" s="1202"/>
      <c r="D47" s="85"/>
      <c r="E47" s="1205" t="s">
        <v>31</v>
      </c>
      <c r="F47" s="1205"/>
      <c r="G47" s="1205"/>
      <c r="H47" s="1206"/>
      <c r="I47" s="86" t="s">
        <v>487</v>
      </c>
      <c r="J47" s="87" t="s">
        <v>487</v>
      </c>
      <c r="K47" s="87" t="s">
        <v>487</v>
      </c>
      <c r="L47" s="87" t="s">
        <v>487</v>
      </c>
      <c r="M47" s="88" t="s">
        <v>487</v>
      </c>
    </row>
    <row r="48" spans="2:13" ht="27.75" customHeight="1" x14ac:dyDescent="0.15">
      <c r="B48" s="1203"/>
      <c r="C48" s="1204"/>
      <c r="D48" s="85"/>
      <c r="E48" s="1205" t="s">
        <v>32</v>
      </c>
      <c r="F48" s="1205"/>
      <c r="G48" s="1205"/>
      <c r="H48" s="1206"/>
      <c r="I48" s="86" t="s">
        <v>487</v>
      </c>
      <c r="J48" s="87" t="s">
        <v>487</v>
      </c>
      <c r="K48" s="87" t="s">
        <v>487</v>
      </c>
      <c r="L48" s="87" t="s">
        <v>487</v>
      </c>
      <c r="M48" s="88" t="s">
        <v>487</v>
      </c>
    </row>
    <row r="49" spans="2:13" ht="27.75" customHeight="1" x14ac:dyDescent="0.15">
      <c r="B49" s="1199" t="s">
        <v>33</v>
      </c>
      <c r="C49" s="1200"/>
      <c r="D49" s="89"/>
      <c r="E49" s="1205" t="s">
        <v>34</v>
      </c>
      <c r="F49" s="1205"/>
      <c r="G49" s="1205"/>
      <c r="H49" s="1206"/>
      <c r="I49" s="86">
        <v>19235</v>
      </c>
      <c r="J49" s="87">
        <v>15236</v>
      </c>
      <c r="K49" s="87">
        <v>16229</v>
      </c>
      <c r="L49" s="87">
        <v>15654</v>
      </c>
      <c r="M49" s="88">
        <v>14609</v>
      </c>
    </row>
    <row r="50" spans="2:13" ht="27.75" customHeight="1" x14ac:dyDescent="0.15">
      <c r="B50" s="1201"/>
      <c r="C50" s="1202"/>
      <c r="D50" s="85"/>
      <c r="E50" s="1205" t="s">
        <v>35</v>
      </c>
      <c r="F50" s="1205"/>
      <c r="G50" s="1205"/>
      <c r="H50" s="1206"/>
      <c r="I50" s="86">
        <v>19969</v>
      </c>
      <c r="J50" s="87">
        <v>20659</v>
      </c>
      <c r="K50" s="87">
        <v>19724</v>
      </c>
      <c r="L50" s="87">
        <v>18436</v>
      </c>
      <c r="M50" s="88">
        <v>18012</v>
      </c>
    </row>
    <row r="51" spans="2:13" ht="27.75" customHeight="1" x14ac:dyDescent="0.15">
      <c r="B51" s="1203"/>
      <c r="C51" s="1204"/>
      <c r="D51" s="85"/>
      <c r="E51" s="1205" t="s">
        <v>36</v>
      </c>
      <c r="F51" s="1205"/>
      <c r="G51" s="1205"/>
      <c r="H51" s="1206"/>
      <c r="I51" s="86">
        <v>129587</v>
      </c>
      <c r="J51" s="87">
        <v>130287</v>
      </c>
      <c r="K51" s="87">
        <v>135646</v>
      </c>
      <c r="L51" s="87">
        <v>133968</v>
      </c>
      <c r="M51" s="88">
        <v>134832</v>
      </c>
    </row>
    <row r="52" spans="2:13" ht="27.75" customHeight="1" thickBot="1" x14ac:dyDescent="0.2">
      <c r="B52" s="1207" t="s">
        <v>37</v>
      </c>
      <c r="C52" s="1208"/>
      <c r="D52" s="90"/>
      <c r="E52" s="1209" t="s">
        <v>38</v>
      </c>
      <c r="F52" s="1209"/>
      <c r="G52" s="1209"/>
      <c r="H52" s="1210"/>
      <c r="I52" s="91">
        <v>57818</v>
      </c>
      <c r="J52" s="92">
        <v>56167</v>
      </c>
      <c r="K52" s="92">
        <v>54418</v>
      </c>
      <c r="L52" s="92">
        <v>53954</v>
      </c>
      <c r="M52" s="93">
        <v>54870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577</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578</v>
      </c>
    </row>
    <row r="50" spans="1:17" x14ac:dyDescent="0.15">
      <c r="B50" s="248"/>
      <c r="C50" s="244"/>
      <c r="D50" s="244"/>
      <c r="E50" s="244"/>
      <c r="F50" s="244"/>
      <c r="G50" s="1238"/>
      <c r="H50" s="1239"/>
      <c r="I50" s="1239"/>
      <c r="J50" s="1240"/>
      <c r="K50" s="354" t="s">
        <v>526</v>
      </c>
      <c r="L50" s="354" t="s">
        <v>527</v>
      </c>
      <c r="M50" s="354" t="s">
        <v>528</v>
      </c>
      <c r="N50" s="354" t="s">
        <v>529</v>
      </c>
      <c r="O50" s="354" t="s">
        <v>530</v>
      </c>
    </row>
    <row r="51" spans="1:17" x14ac:dyDescent="0.15">
      <c r="B51" s="248"/>
      <c r="C51" s="244"/>
      <c r="D51" s="244"/>
      <c r="E51" s="244"/>
      <c r="F51" s="244"/>
      <c r="G51" s="1241" t="s">
        <v>579</v>
      </c>
      <c r="H51" s="1242"/>
      <c r="I51" s="1247" t="s">
        <v>580</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581</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582</v>
      </c>
      <c r="H55" s="1222"/>
      <c r="I55" s="1227" t="s">
        <v>580</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581</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583</v>
      </c>
      <c r="C63" s="244"/>
      <c r="D63" s="244"/>
      <c r="E63" s="244"/>
      <c r="F63" s="244"/>
      <c r="G63" s="244"/>
      <c r="H63" s="244"/>
      <c r="I63" s="244"/>
      <c r="J63" s="244"/>
      <c r="K63" s="244"/>
      <c r="L63" s="244"/>
      <c r="M63" s="244"/>
      <c r="N63" s="244"/>
      <c r="O63" s="244"/>
    </row>
    <row r="64" spans="1:17" x14ac:dyDescent="0.15">
      <c r="B64" s="248"/>
      <c r="C64" s="244"/>
      <c r="D64" s="244"/>
      <c r="E64" s="244"/>
      <c r="F64" s="244"/>
      <c r="G64" s="351" t="s">
        <v>577</v>
      </c>
      <c r="I64" s="352"/>
      <c r="J64" s="352"/>
      <c r="K64" s="352"/>
      <c r="L64" s="244"/>
      <c r="M64" s="244"/>
      <c r="N64" s="244"/>
      <c r="O64" s="244"/>
    </row>
    <row r="65" spans="2:30" x14ac:dyDescent="0.15">
      <c r="B65" s="248"/>
      <c r="C65" s="244"/>
      <c r="D65" s="244"/>
      <c r="E65" s="244"/>
      <c r="F65" s="244"/>
      <c r="G65" s="1251" t="s">
        <v>586</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584</v>
      </c>
      <c r="I71" s="368"/>
      <c r="J71" s="364"/>
      <c r="K71" s="364"/>
      <c r="L71" s="365"/>
      <c r="M71" s="364"/>
      <c r="N71" s="365"/>
      <c r="O71" s="366"/>
    </row>
    <row r="72" spans="2:30" x14ac:dyDescent="0.15">
      <c r="B72" s="248"/>
      <c r="C72" s="244"/>
      <c r="D72" s="244"/>
      <c r="E72" s="244"/>
      <c r="F72" s="244"/>
      <c r="G72" s="1238"/>
      <c r="H72" s="1239"/>
      <c r="I72" s="1239"/>
      <c r="J72" s="1240"/>
      <c r="K72" s="354" t="s">
        <v>526</v>
      </c>
      <c r="L72" s="354" t="s">
        <v>527</v>
      </c>
      <c r="M72" s="354" t="s">
        <v>528</v>
      </c>
      <c r="N72" s="354" t="s">
        <v>529</v>
      </c>
      <c r="O72" s="354" t="s">
        <v>530</v>
      </c>
    </row>
    <row r="73" spans="2:30" x14ac:dyDescent="0.15">
      <c r="B73" s="248"/>
      <c r="C73" s="244"/>
      <c r="D73" s="244"/>
      <c r="E73" s="244"/>
      <c r="F73" s="244"/>
      <c r="G73" s="1241" t="s">
        <v>579</v>
      </c>
      <c r="H73" s="1242"/>
      <c r="I73" s="1247" t="s">
        <v>580</v>
      </c>
      <c r="J73" s="1247"/>
      <c r="K73" s="1228">
        <v>103.3</v>
      </c>
      <c r="L73" s="1228">
        <v>100.5</v>
      </c>
      <c r="M73" s="1215">
        <v>97.5</v>
      </c>
      <c r="N73" s="1215">
        <v>98</v>
      </c>
      <c r="O73" s="1215">
        <v>100</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585</v>
      </c>
      <c r="J75" s="1227"/>
      <c r="K75" s="1219">
        <v>11.7</v>
      </c>
      <c r="L75" s="1219">
        <v>11.7</v>
      </c>
      <c r="M75" s="1219">
        <v>11.5</v>
      </c>
      <c r="N75" s="1219">
        <v>10.8</v>
      </c>
      <c r="O75" s="1219">
        <v>10.199999999999999</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582</v>
      </c>
      <c r="H77" s="1222"/>
      <c r="I77" s="1227" t="s">
        <v>580</v>
      </c>
      <c r="J77" s="1227"/>
      <c r="K77" s="1228">
        <v>74</v>
      </c>
      <c r="L77" s="1228">
        <v>62.7</v>
      </c>
      <c r="M77" s="1215">
        <v>54.4</v>
      </c>
      <c r="N77" s="1215">
        <v>47</v>
      </c>
      <c r="O77" s="1215">
        <v>41.4</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585</v>
      </c>
      <c r="J79" s="1217"/>
      <c r="K79" s="1218">
        <v>9.1999999999999993</v>
      </c>
      <c r="L79" s="1218">
        <v>8.6</v>
      </c>
      <c r="M79" s="1218">
        <v>8.1</v>
      </c>
      <c r="N79" s="1218">
        <v>7.3</v>
      </c>
      <c r="O79" s="1218">
        <v>6.7</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55131</v>
      </c>
      <c r="E3" s="116"/>
      <c r="F3" s="117">
        <v>43858</v>
      </c>
      <c r="G3" s="118"/>
      <c r="H3" s="119"/>
    </row>
    <row r="4" spans="1:8" x14ac:dyDescent="0.15">
      <c r="A4" s="120"/>
      <c r="B4" s="121"/>
      <c r="C4" s="122"/>
      <c r="D4" s="123">
        <v>30939</v>
      </c>
      <c r="E4" s="124"/>
      <c r="F4" s="125">
        <v>23714</v>
      </c>
      <c r="G4" s="126"/>
      <c r="H4" s="127"/>
    </row>
    <row r="5" spans="1:8" x14ac:dyDescent="0.15">
      <c r="A5" s="108" t="s">
        <v>520</v>
      </c>
      <c r="B5" s="113"/>
      <c r="C5" s="114"/>
      <c r="D5" s="115">
        <v>46257</v>
      </c>
      <c r="E5" s="116"/>
      <c r="F5" s="117">
        <v>41705</v>
      </c>
      <c r="G5" s="118"/>
      <c r="H5" s="119"/>
    </row>
    <row r="6" spans="1:8" x14ac:dyDescent="0.15">
      <c r="A6" s="120"/>
      <c r="B6" s="121"/>
      <c r="C6" s="122"/>
      <c r="D6" s="123">
        <v>22802</v>
      </c>
      <c r="E6" s="124"/>
      <c r="F6" s="125">
        <v>22742</v>
      </c>
      <c r="G6" s="126"/>
      <c r="H6" s="127"/>
    </row>
    <row r="7" spans="1:8" x14ac:dyDescent="0.15">
      <c r="A7" s="108" t="s">
        <v>521</v>
      </c>
      <c r="B7" s="113"/>
      <c r="C7" s="114"/>
      <c r="D7" s="115">
        <v>83685</v>
      </c>
      <c r="E7" s="116"/>
      <c r="F7" s="117">
        <v>47677</v>
      </c>
      <c r="G7" s="118"/>
      <c r="H7" s="119"/>
    </row>
    <row r="8" spans="1:8" x14ac:dyDescent="0.15">
      <c r="A8" s="120"/>
      <c r="B8" s="121"/>
      <c r="C8" s="122"/>
      <c r="D8" s="123">
        <v>47570</v>
      </c>
      <c r="E8" s="124"/>
      <c r="F8" s="125">
        <v>23360</v>
      </c>
      <c r="G8" s="126"/>
      <c r="H8" s="127"/>
    </row>
    <row r="9" spans="1:8" x14ac:dyDescent="0.15">
      <c r="A9" s="108" t="s">
        <v>522</v>
      </c>
      <c r="B9" s="113"/>
      <c r="C9" s="114"/>
      <c r="D9" s="115">
        <v>62315</v>
      </c>
      <c r="E9" s="116"/>
      <c r="F9" s="117">
        <v>51613</v>
      </c>
      <c r="G9" s="118"/>
      <c r="H9" s="119"/>
    </row>
    <row r="10" spans="1:8" x14ac:dyDescent="0.15">
      <c r="A10" s="120"/>
      <c r="B10" s="121"/>
      <c r="C10" s="122"/>
      <c r="D10" s="123">
        <v>29129</v>
      </c>
      <c r="E10" s="124"/>
      <c r="F10" s="125">
        <v>25872</v>
      </c>
      <c r="G10" s="126"/>
      <c r="H10" s="127"/>
    </row>
    <row r="11" spans="1:8" x14ac:dyDescent="0.15">
      <c r="A11" s="108" t="s">
        <v>523</v>
      </c>
      <c r="B11" s="113"/>
      <c r="C11" s="114"/>
      <c r="D11" s="115">
        <v>68650</v>
      </c>
      <c r="E11" s="116"/>
      <c r="F11" s="117">
        <v>50880</v>
      </c>
      <c r="G11" s="118"/>
      <c r="H11" s="119"/>
    </row>
    <row r="12" spans="1:8" x14ac:dyDescent="0.15">
      <c r="A12" s="120"/>
      <c r="B12" s="121"/>
      <c r="C12" s="128"/>
      <c r="D12" s="123">
        <v>37786</v>
      </c>
      <c r="E12" s="124"/>
      <c r="F12" s="125">
        <v>27819</v>
      </c>
      <c r="G12" s="126"/>
      <c r="H12" s="127"/>
    </row>
    <row r="13" spans="1:8" x14ac:dyDescent="0.15">
      <c r="A13" s="108"/>
      <c r="B13" s="113"/>
      <c r="C13" s="129"/>
      <c r="D13" s="130">
        <v>63208</v>
      </c>
      <c r="E13" s="131"/>
      <c r="F13" s="132">
        <v>47147</v>
      </c>
      <c r="G13" s="133"/>
      <c r="H13" s="119"/>
    </row>
    <row r="14" spans="1:8" x14ac:dyDescent="0.15">
      <c r="A14" s="120"/>
      <c r="B14" s="121"/>
      <c r="C14" s="122"/>
      <c r="D14" s="123">
        <v>33645</v>
      </c>
      <c r="E14" s="124"/>
      <c r="F14" s="125">
        <v>24701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5.5</v>
      </c>
      <c r="C19" s="134">
        <f>ROUND(VALUE(SUBSTITUTE(実質収支比率等に係る経年分析!G$48,"▲","-")),2)</f>
        <v>4.75</v>
      </c>
      <c r="D19" s="134">
        <f>ROUND(VALUE(SUBSTITUTE(実質収支比率等に係る経年分析!H$48,"▲","-")),2)</f>
        <v>4.93</v>
      </c>
      <c r="E19" s="134">
        <f>ROUND(VALUE(SUBSTITUTE(実質収支比率等に係る経年分析!I$48,"▲","-")),2)</f>
        <v>4.0199999999999996</v>
      </c>
      <c r="F19" s="134">
        <f>ROUND(VALUE(SUBSTITUTE(実質収支比率等に係る経年分析!J$48,"▲","-")),2)</f>
        <v>4.17</v>
      </c>
    </row>
    <row r="20" spans="1:11" x14ac:dyDescent="0.15">
      <c r="A20" s="134" t="s">
        <v>43</v>
      </c>
      <c r="B20" s="134">
        <f>ROUND(VALUE(SUBSTITUTE(実質収支比率等に係る経年分析!F$47,"▲","-")),2)</f>
        <v>13.56</v>
      </c>
      <c r="C20" s="134">
        <f>ROUND(VALUE(SUBSTITUTE(実質収支比率等に係る経年分析!G$47,"▲","-")),2)</f>
        <v>14.69</v>
      </c>
      <c r="D20" s="134">
        <f>ROUND(VALUE(SUBSTITUTE(実質収支比率等に係る経年分析!H$47,"▲","-")),2)</f>
        <v>14.93</v>
      </c>
      <c r="E20" s="134">
        <f>ROUND(VALUE(SUBSTITUTE(実質収支比率等に係る経年分析!I$47,"▲","-")),2)</f>
        <v>15.02</v>
      </c>
      <c r="F20" s="134">
        <f>ROUND(VALUE(SUBSTITUTE(実質収支比率等に係る経年分析!J$47,"▲","-")),2)</f>
        <v>15.08</v>
      </c>
    </row>
    <row r="21" spans="1:11" x14ac:dyDescent="0.15">
      <c r="A21" s="134" t="s">
        <v>44</v>
      </c>
      <c r="B21" s="134">
        <f>IF(ISNUMBER(VALUE(SUBSTITUTE(実質収支比率等に係る経年分析!F$49,"▲","-"))),ROUND(VALUE(SUBSTITUTE(実質収支比率等に係る経年分析!F$49,"▲","-")),2),NA())</f>
        <v>-2.5299999999999998</v>
      </c>
      <c r="C21" s="134">
        <f>IF(ISNUMBER(VALUE(SUBSTITUTE(実質収支比率等に係る経年分析!G$49,"▲","-"))),ROUND(VALUE(SUBSTITUTE(実質収支比率等に係る経年分析!G$49,"▲","-")),2),NA())</f>
        <v>0.96</v>
      </c>
      <c r="D21" s="134">
        <f>IF(ISNUMBER(VALUE(SUBSTITUTE(実質収支比率等に係る経年分析!H$49,"▲","-"))),ROUND(VALUE(SUBSTITUTE(実質収支比率等に係る経年分析!H$49,"▲","-")),2),NA())</f>
        <v>0.46</v>
      </c>
      <c r="E21" s="134">
        <f>IF(ISNUMBER(VALUE(SUBSTITUTE(実質収支比率等に係る経年分析!I$49,"▲","-"))),ROUND(VALUE(SUBSTITUTE(実質収支比率等に係る経年分析!I$49,"▲","-")),2),NA())</f>
        <v>-0.93</v>
      </c>
      <c r="F21" s="134">
        <f>IF(ISNUMBER(VALUE(SUBSTITUTE(実質収支比率等に係る経年分析!J$49,"▲","-"))),ROUND(VALUE(SUBSTITUTE(実質収支比率等に係る経年分析!J$49,"▲","-")),2),NA())</f>
        <v>0.11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5.67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4.08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3.52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3.07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2.04</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0.23</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0.21</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介護保険特別会計介護保険事業勘定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0.63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0.79</v>
      </c>
    </row>
    <row r="30" spans="1:11" x14ac:dyDescent="0.15">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1.28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1.32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1.33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v>
      </c>
    </row>
    <row r="31" spans="1:11" x14ac:dyDescent="0.15">
      <c r="A31" s="135" t="str">
        <f>IF(連結実質赤字比率に係る赤字・黒字の構成分析!C$39="",NA(),連結実質赤字比率に係る赤字・黒字の構成分析!C$39)</f>
        <v>ボートレース事業会計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2.0499999999999998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2.85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2.1800000000000002</v>
      </c>
    </row>
    <row r="32" spans="1:11" x14ac:dyDescent="0.15">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2.81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2.6</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4.07</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6.2</v>
      </c>
    </row>
    <row r="35" spans="1:16" x14ac:dyDescent="0.15">
      <c r="A35" s="135" t="str">
        <f>IF(連結実質赤字比率に係る赤字・黒字の構成分析!C$35="",NA(),連結実質赤字比率に係る赤字・黒字の構成分析!C$35)</f>
        <v>港湾特別会計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f>IF(ROUND(VALUE(SUBSTITUTE(連結実質赤字比率に係る赤字・黒字の構成分析!G$35,"▲", "-")), 2) &lt; 0, ABS(ROUND(VALUE(SUBSTITUTE(連結実質赤字比率に係る赤字・黒字の構成分析!G$35,"▲", "-")), 2)), NA())</f>
        <v>0.56999999999999995</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0.77</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0.59</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0.52</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臨海土地造成事業特別会計</v>
      </c>
      <c r="B36" s="135">
        <f>IF(ROUND(VALUE(SUBSTITUTE(連結実質赤字比率に係る赤字・黒字の構成分析!F$34,"▲", "-")), 2) &lt; 0, ABS(ROUND(VALUE(SUBSTITUTE(連結実質赤字比率に係る赤字・黒字の構成分析!F$34,"▲", "-")), 2)), NA())</f>
        <v>1.77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3.58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3.33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3.02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2.97</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13926</v>
      </c>
      <c r="E42" s="136"/>
      <c r="F42" s="136"/>
      <c r="G42" s="136">
        <f>'実質公債費比率（分子）の構造'!L$52</f>
        <v>14991</v>
      </c>
      <c r="H42" s="136"/>
      <c r="I42" s="136"/>
      <c r="J42" s="136">
        <f>'実質公債費比率（分子）の構造'!M$52</f>
        <v>15333</v>
      </c>
      <c r="K42" s="136"/>
      <c r="L42" s="136"/>
      <c r="M42" s="136">
        <f>'実質公債費比率（分子）の構造'!N$52</f>
        <v>15786</v>
      </c>
      <c r="N42" s="136"/>
      <c r="O42" s="136"/>
      <c r="P42" s="136">
        <f>'実質公債費比率（分子）の構造'!O$52</f>
        <v>15563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134</v>
      </c>
      <c r="C44" s="136"/>
      <c r="D44" s="136"/>
      <c r="E44" s="136">
        <f>'実質公債費比率（分子）の構造'!L$50</f>
        <v>126</v>
      </c>
      <c r="F44" s="136"/>
      <c r="G44" s="136"/>
      <c r="H44" s="136">
        <f>'実質公債費比率（分子）の構造'!M$50</f>
        <v>119</v>
      </c>
      <c r="I44" s="136"/>
      <c r="J44" s="136"/>
      <c r="K44" s="136">
        <f>'実質公債費比率（分子）の構造'!N$50</f>
        <v>107</v>
      </c>
      <c r="L44" s="136"/>
      <c r="M44" s="136"/>
      <c r="N44" s="136">
        <f>'実質公債費比率（分子）の構造'!O$50</f>
        <v>97</v>
      </c>
      <c r="O44" s="136"/>
      <c r="P44" s="136"/>
    </row>
    <row r="45" spans="1:16" x14ac:dyDescent="0.15">
      <c r="A45" s="136" t="s">
        <v>54</v>
      </c>
      <c r="B45" s="136">
        <f>'実質公債費比率（分子）の構造'!K$49</f>
        <v>110</v>
      </c>
      <c r="C45" s="136"/>
      <c r="D45" s="136"/>
      <c r="E45" s="136">
        <f>'実質公債費比率（分子）の構造'!L$49</f>
        <v>114</v>
      </c>
      <c r="F45" s="136"/>
      <c r="G45" s="136"/>
      <c r="H45" s="136">
        <f>'実質公債費比率（分子）の構造'!M$49</f>
        <v>114</v>
      </c>
      <c r="I45" s="136"/>
      <c r="J45" s="136"/>
      <c r="K45" s="136">
        <f>'実質公債費比率（分子）の構造'!N$49</f>
        <v>115</v>
      </c>
      <c r="L45" s="136"/>
      <c r="M45" s="136"/>
      <c r="N45" s="136">
        <f>'実質公債費比率（分子）の構造'!O$49</f>
        <v>130</v>
      </c>
      <c r="O45" s="136"/>
      <c r="P45" s="136"/>
    </row>
    <row r="46" spans="1:16" x14ac:dyDescent="0.15">
      <c r="A46" s="136" t="s">
        <v>55</v>
      </c>
      <c r="B46" s="136">
        <f>'実質公債費比率（分子）の構造'!K$48</f>
        <v>3696</v>
      </c>
      <c r="C46" s="136"/>
      <c r="D46" s="136"/>
      <c r="E46" s="136">
        <f>'実質公債費比率（分子）の構造'!L$48</f>
        <v>3389</v>
      </c>
      <c r="F46" s="136"/>
      <c r="G46" s="136"/>
      <c r="H46" s="136">
        <f>'実質公債費比率（分子）の構造'!M$48</f>
        <v>3409</v>
      </c>
      <c r="I46" s="136"/>
      <c r="J46" s="136"/>
      <c r="K46" s="136">
        <f>'実質公債費比率（分子）の構造'!N$48</f>
        <v>3262</v>
      </c>
      <c r="L46" s="136"/>
      <c r="M46" s="136"/>
      <c r="N46" s="136">
        <f>'実質公債費比率（分子）の構造'!O$48</f>
        <v>3333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16822</v>
      </c>
      <c r="C49" s="136"/>
      <c r="D49" s="136"/>
      <c r="E49" s="136">
        <f>'実質公債費比率（分子）の構造'!L$45</f>
        <v>17756</v>
      </c>
      <c r="F49" s="136"/>
      <c r="G49" s="136"/>
      <c r="H49" s="136">
        <f>'実質公債費比率（分子）の構造'!M$45</f>
        <v>17850</v>
      </c>
      <c r="I49" s="136"/>
      <c r="J49" s="136"/>
      <c r="K49" s="136">
        <f>'実質公債費比率（分子）の構造'!N$45</f>
        <v>17796</v>
      </c>
      <c r="L49" s="136"/>
      <c r="M49" s="136"/>
      <c r="N49" s="136">
        <f>'実質公債費比率（分子）の構造'!O$45</f>
        <v>17425</v>
      </c>
      <c r="O49" s="136"/>
      <c r="P49" s="136"/>
    </row>
    <row r="50" spans="1:16" x14ac:dyDescent="0.15">
      <c r="A50" s="136" t="s">
        <v>59</v>
      </c>
      <c r="B50" s="136" t="e">
        <f>NA()</f>
        <v>#N/A</v>
      </c>
      <c r="C50" s="136">
        <f>IF(ISNUMBER('実質公債費比率（分子）の構造'!K$53),'実質公債費比率（分子）の構造'!K$53,NA())</f>
        <v>6836</v>
      </c>
      <c r="D50" s="136" t="e">
        <f>NA()</f>
        <v>#N/A</v>
      </c>
      <c r="E50" s="136" t="e">
        <f>NA()</f>
        <v>#N/A</v>
      </c>
      <c r="F50" s="136">
        <f>IF(ISNUMBER('実質公債費比率（分子）の構造'!L$53),'実質公債費比率（分子）の構造'!L$53,NA())</f>
        <v>6394</v>
      </c>
      <c r="G50" s="136" t="e">
        <f>NA()</f>
        <v>#N/A</v>
      </c>
      <c r="H50" s="136" t="e">
        <f>NA()</f>
        <v>#N/A</v>
      </c>
      <c r="I50" s="136">
        <f>IF(ISNUMBER('実質公債費比率（分子）の構造'!M$53),'実質公債費比率（分子）の構造'!M$53,NA())</f>
        <v>6159</v>
      </c>
      <c r="J50" s="136" t="e">
        <f>NA()</f>
        <v>#N/A</v>
      </c>
      <c r="K50" s="136" t="e">
        <f>NA()</f>
        <v>#N/A</v>
      </c>
      <c r="L50" s="136">
        <f>IF(ISNUMBER('実質公債費比率（分子）の構造'!N$53),'実質公債費比率（分子）の構造'!N$53,NA())</f>
        <v>5494</v>
      </c>
      <c r="M50" s="136" t="e">
        <f>NA()</f>
        <v>#N/A</v>
      </c>
      <c r="N50" s="136" t="e">
        <f>NA()</f>
        <v>#N/A</v>
      </c>
      <c r="O50" s="136">
        <f>IF(ISNUMBER('実質公債費比率（分子）の構造'!O$53),'実質公債費比率（分子）の構造'!O$53,NA())</f>
        <v>5422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129587</v>
      </c>
      <c r="E56" s="135"/>
      <c r="F56" s="135"/>
      <c r="G56" s="135">
        <f>'将来負担比率（分子）の構造'!J$51</f>
        <v>130287</v>
      </c>
      <c r="H56" s="135"/>
      <c r="I56" s="135"/>
      <c r="J56" s="135">
        <f>'将来負担比率（分子）の構造'!K$51</f>
        <v>135646</v>
      </c>
      <c r="K56" s="135"/>
      <c r="L56" s="135"/>
      <c r="M56" s="135">
        <f>'将来負担比率（分子）の構造'!L$51</f>
        <v>133968</v>
      </c>
      <c r="N56" s="135"/>
      <c r="O56" s="135"/>
      <c r="P56" s="135">
        <f>'将来負担比率（分子）の構造'!M$51</f>
        <v>134832</v>
      </c>
    </row>
    <row r="57" spans="1:16" x14ac:dyDescent="0.15">
      <c r="A57" s="135" t="s">
        <v>35</v>
      </c>
      <c r="B57" s="135"/>
      <c r="C57" s="135"/>
      <c r="D57" s="135">
        <f>'将来負担比率（分子）の構造'!I$50</f>
        <v>19969</v>
      </c>
      <c r="E57" s="135"/>
      <c r="F57" s="135"/>
      <c r="G57" s="135">
        <f>'将来負担比率（分子）の構造'!J$50</f>
        <v>20659</v>
      </c>
      <c r="H57" s="135"/>
      <c r="I57" s="135"/>
      <c r="J57" s="135">
        <f>'将来負担比率（分子）の構造'!K$50</f>
        <v>19724</v>
      </c>
      <c r="K57" s="135"/>
      <c r="L57" s="135"/>
      <c r="M57" s="135">
        <f>'将来負担比率（分子）の構造'!L$50</f>
        <v>18436</v>
      </c>
      <c r="N57" s="135"/>
      <c r="O57" s="135"/>
      <c r="P57" s="135">
        <f>'将来負担比率（分子）の構造'!M$50</f>
        <v>18012</v>
      </c>
    </row>
    <row r="58" spans="1:16" x14ac:dyDescent="0.15">
      <c r="A58" s="135" t="s">
        <v>34</v>
      </c>
      <c r="B58" s="135"/>
      <c r="C58" s="135"/>
      <c r="D58" s="135">
        <f>'将来負担比率（分子）の構造'!I$49</f>
        <v>19235</v>
      </c>
      <c r="E58" s="135"/>
      <c r="F58" s="135"/>
      <c r="G58" s="135">
        <f>'将来負担比率（分子）の構造'!J$49</f>
        <v>15236</v>
      </c>
      <c r="H58" s="135"/>
      <c r="I58" s="135"/>
      <c r="J58" s="135">
        <f>'将来負担比率（分子）の構造'!K$49</f>
        <v>16229</v>
      </c>
      <c r="K58" s="135"/>
      <c r="L58" s="135"/>
      <c r="M58" s="135">
        <f>'将来負担比率（分子）の構造'!L$49</f>
        <v>15654</v>
      </c>
      <c r="N58" s="135"/>
      <c r="O58" s="135"/>
      <c r="P58" s="135">
        <f>'将来負担比率（分子）の構造'!M$49</f>
        <v>14609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2963</v>
      </c>
      <c r="C61" s="135"/>
      <c r="D61" s="135"/>
      <c r="E61" s="135">
        <f>'将来負担比率（分子）の構造'!J$46</f>
        <v>2913</v>
      </c>
      <c r="F61" s="135"/>
      <c r="G61" s="135"/>
      <c r="H61" s="135">
        <f>'将来負担比率（分子）の構造'!K$46</f>
        <v>2722</v>
      </c>
      <c r="I61" s="135"/>
      <c r="J61" s="135"/>
      <c r="K61" s="135">
        <f>'将来負担比率（分子）の構造'!L$46</f>
        <v>2018</v>
      </c>
      <c r="L61" s="135"/>
      <c r="M61" s="135"/>
      <c r="N61" s="135">
        <f>'将来負担比率（分子）の構造'!M$46</f>
        <v>2073</v>
      </c>
      <c r="O61" s="135"/>
      <c r="P61" s="135"/>
    </row>
    <row r="62" spans="1:16" x14ac:dyDescent="0.15">
      <c r="A62" s="135" t="s">
        <v>29</v>
      </c>
      <c r="B62" s="135">
        <f>'将来負担比率（分子）の構造'!I$45</f>
        <v>20556</v>
      </c>
      <c r="C62" s="135"/>
      <c r="D62" s="135"/>
      <c r="E62" s="135">
        <f>'将来負担比率（分子）の構造'!J$45</f>
        <v>20408</v>
      </c>
      <c r="F62" s="135"/>
      <c r="G62" s="135"/>
      <c r="H62" s="135">
        <f>'将来負担比率（分子）の構造'!K$45</f>
        <v>19730</v>
      </c>
      <c r="I62" s="135"/>
      <c r="J62" s="135"/>
      <c r="K62" s="135">
        <f>'将来負担比率（分子）の構造'!L$45</f>
        <v>18802</v>
      </c>
      <c r="L62" s="135"/>
      <c r="M62" s="135"/>
      <c r="N62" s="135">
        <f>'将来負担比率（分子）の構造'!M$45</f>
        <v>17776</v>
      </c>
      <c r="O62" s="135"/>
      <c r="P62" s="135"/>
    </row>
    <row r="63" spans="1:16" x14ac:dyDescent="0.15">
      <c r="A63" s="135" t="s">
        <v>28</v>
      </c>
      <c r="B63" s="135">
        <f>'将来負担比率（分子）の構造'!I$44</f>
        <v>486</v>
      </c>
      <c r="C63" s="135"/>
      <c r="D63" s="135"/>
      <c r="E63" s="135">
        <f>'将来負担比率（分子）の構造'!J$44</f>
        <v>397</v>
      </c>
      <c r="F63" s="135"/>
      <c r="G63" s="135"/>
      <c r="H63" s="135">
        <f>'将来負担比率（分子）の構造'!K$44</f>
        <v>296</v>
      </c>
      <c r="I63" s="135"/>
      <c r="J63" s="135"/>
      <c r="K63" s="135">
        <f>'将来負担比率（分子）の構造'!L$44</f>
        <v>191</v>
      </c>
      <c r="L63" s="135"/>
      <c r="M63" s="135"/>
      <c r="N63" s="135">
        <f>'将来負担比率（分子）の構造'!M$44</f>
        <v>83</v>
      </c>
      <c r="O63" s="135"/>
      <c r="P63" s="135"/>
    </row>
    <row r="64" spans="1:16" x14ac:dyDescent="0.15">
      <c r="A64" s="135" t="s">
        <v>27</v>
      </c>
      <c r="B64" s="135">
        <f>'将来負担比率（分子）の構造'!I$43</f>
        <v>45288</v>
      </c>
      <c r="C64" s="135"/>
      <c r="D64" s="135"/>
      <c r="E64" s="135">
        <f>'将来負担比率（分子）の構造'!J$43</f>
        <v>40096</v>
      </c>
      <c r="F64" s="135"/>
      <c r="G64" s="135"/>
      <c r="H64" s="135">
        <f>'将来負担比率（分子）の構造'!K$43</f>
        <v>38487</v>
      </c>
      <c r="I64" s="135"/>
      <c r="J64" s="135"/>
      <c r="K64" s="135">
        <f>'将来負担比率（分子）の構造'!L$43</f>
        <v>36979</v>
      </c>
      <c r="L64" s="135"/>
      <c r="M64" s="135"/>
      <c r="N64" s="135">
        <f>'将来負担比率（分子）の構造'!M$43</f>
        <v>35505</v>
      </c>
      <c r="O64" s="135"/>
      <c r="P64" s="135"/>
    </row>
    <row r="65" spans="1:16" x14ac:dyDescent="0.15">
      <c r="A65" s="135" t="s">
        <v>26</v>
      </c>
      <c r="B65" s="135">
        <f>'将来負担比率（分子）の構造'!I$42</f>
        <v>375</v>
      </c>
      <c r="C65" s="135"/>
      <c r="D65" s="135"/>
      <c r="E65" s="135">
        <f>'将来負担比率（分子）の構造'!J$42</f>
        <v>291</v>
      </c>
      <c r="F65" s="135"/>
      <c r="G65" s="135"/>
      <c r="H65" s="135">
        <f>'将来負担比率（分子）の構造'!K$42</f>
        <v>212</v>
      </c>
      <c r="I65" s="135"/>
      <c r="J65" s="135"/>
      <c r="K65" s="135">
        <f>'将来負担比率（分子）の構造'!L$42</f>
        <v>142</v>
      </c>
      <c r="L65" s="135"/>
      <c r="M65" s="135"/>
      <c r="N65" s="135">
        <f>'将来負担比率（分子）の構造'!M$42</f>
        <v>80</v>
      </c>
      <c r="O65" s="135"/>
      <c r="P65" s="135"/>
    </row>
    <row r="66" spans="1:16" x14ac:dyDescent="0.15">
      <c r="A66" s="135" t="s">
        <v>25</v>
      </c>
      <c r="B66" s="135">
        <f>'将来負担比率（分子）の構造'!I$41</f>
        <v>156942</v>
      </c>
      <c r="C66" s="135"/>
      <c r="D66" s="135"/>
      <c r="E66" s="135">
        <f>'将来負担比率（分子）の構造'!J$41</f>
        <v>158242</v>
      </c>
      <c r="F66" s="135"/>
      <c r="G66" s="135"/>
      <c r="H66" s="135">
        <f>'将来負担比率（分子）の構造'!K$41</f>
        <v>164569</v>
      </c>
      <c r="I66" s="135"/>
      <c r="J66" s="135"/>
      <c r="K66" s="135">
        <f>'将来負担比率（分子）の構造'!L$41</f>
        <v>163881</v>
      </c>
      <c r="L66" s="135"/>
      <c r="M66" s="135"/>
      <c r="N66" s="135">
        <f>'将来負担比率（分子）の構造'!M$41</f>
        <v>166807</v>
      </c>
      <c r="O66" s="135"/>
      <c r="P66" s="135"/>
    </row>
    <row r="67" spans="1:16" x14ac:dyDescent="0.15">
      <c r="A67" s="135" t="s">
        <v>63</v>
      </c>
      <c r="B67" s="135" t="e">
        <f>NA()</f>
        <v>#N/A</v>
      </c>
      <c r="C67" s="135">
        <f>IF(ISNUMBER('将来負担比率（分子）の構造'!I$52), IF('将来負担比率（分子）の構造'!I$52 &lt; 0, 0, '将来負担比率（分子）の構造'!I$52), NA())</f>
        <v>57818</v>
      </c>
      <c r="D67" s="135" t="e">
        <f>NA()</f>
        <v>#N/A</v>
      </c>
      <c r="E67" s="135" t="e">
        <f>NA()</f>
        <v>#N/A</v>
      </c>
      <c r="F67" s="135">
        <f>IF(ISNUMBER('将来負担比率（分子）の構造'!J$52), IF('将来負担比率（分子）の構造'!J$52 &lt; 0, 0, '将来負担比率（分子）の構造'!J$52), NA())</f>
        <v>56167</v>
      </c>
      <c r="G67" s="135" t="e">
        <f>NA()</f>
        <v>#N/A</v>
      </c>
      <c r="H67" s="135" t="e">
        <f>NA()</f>
        <v>#N/A</v>
      </c>
      <c r="I67" s="135">
        <f>IF(ISNUMBER('将来負担比率（分子）の構造'!K$52), IF('将来負担比率（分子）の構造'!K$52 &lt; 0, 0, '将来負担比率（分子）の構造'!K$52), NA())</f>
        <v>54418</v>
      </c>
      <c r="J67" s="135" t="e">
        <f>NA()</f>
        <v>#N/A</v>
      </c>
      <c r="K67" s="135" t="e">
        <f>NA()</f>
        <v>#N/A</v>
      </c>
      <c r="L67" s="135">
        <f>IF(ISNUMBER('将来負担比率（分子）の構造'!L$52), IF('将来負担比率（分子）の構造'!L$52 &lt; 0, 0, '将来負担比率（分子）の構造'!L$52), NA())</f>
        <v>53954</v>
      </c>
      <c r="M67" s="135" t="e">
        <f>NA()</f>
        <v>#N/A</v>
      </c>
      <c r="N67" s="135" t="e">
        <f>NA()</f>
        <v>#N/A</v>
      </c>
      <c r="O67" s="135">
        <f>IF(ISNUMBER('将来負担比率（分子）の構造'!M$52), IF('将来負担比率（分子）の構造'!M$52 &lt; 0, 0, '将来負担比率（分子）の構造'!M$52), NA())</f>
        <v>54870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3" t="s">
        <v>207</v>
      </c>
      <c r="C5" s="704"/>
      <c r="D5" s="704"/>
      <c r="E5" s="704"/>
      <c r="F5" s="704"/>
      <c r="G5" s="704"/>
      <c r="H5" s="704"/>
      <c r="I5" s="704"/>
      <c r="J5" s="704"/>
      <c r="K5" s="704"/>
      <c r="L5" s="704"/>
      <c r="M5" s="704"/>
      <c r="N5" s="704"/>
      <c r="O5" s="704"/>
      <c r="P5" s="704"/>
      <c r="Q5" s="705"/>
      <c r="R5" s="668">
        <v>33286393</v>
      </c>
      <c r="S5" s="669"/>
      <c r="T5" s="669"/>
      <c r="U5" s="669"/>
      <c r="V5" s="669"/>
      <c r="W5" s="669"/>
      <c r="X5" s="669"/>
      <c r="Y5" s="716"/>
      <c r="Z5" s="729">
        <v>25.8</v>
      </c>
      <c r="AA5" s="729"/>
      <c r="AB5" s="729"/>
      <c r="AC5" s="729"/>
      <c r="AD5" s="730">
        <v>31869948</v>
      </c>
      <c r="AE5" s="730"/>
      <c r="AF5" s="730"/>
      <c r="AG5" s="730"/>
      <c r="AH5" s="730"/>
      <c r="AI5" s="730"/>
      <c r="AJ5" s="730"/>
      <c r="AK5" s="730"/>
      <c r="AL5" s="717">
        <v>49</v>
      </c>
      <c r="AM5" s="686"/>
      <c r="AN5" s="686"/>
      <c r="AO5" s="718"/>
      <c r="AP5" s="703" t="s">
        <v>208</v>
      </c>
      <c r="AQ5" s="704"/>
      <c r="AR5" s="704"/>
      <c r="AS5" s="704"/>
      <c r="AT5" s="704"/>
      <c r="AU5" s="704"/>
      <c r="AV5" s="704"/>
      <c r="AW5" s="704"/>
      <c r="AX5" s="704"/>
      <c r="AY5" s="704"/>
      <c r="AZ5" s="704"/>
      <c r="BA5" s="704"/>
      <c r="BB5" s="704"/>
      <c r="BC5" s="704"/>
      <c r="BD5" s="704"/>
      <c r="BE5" s="704"/>
      <c r="BF5" s="705"/>
      <c r="BG5" s="618">
        <v>31836813</v>
      </c>
      <c r="BH5" s="619"/>
      <c r="BI5" s="619"/>
      <c r="BJ5" s="619"/>
      <c r="BK5" s="619"/>
      <c r="BL5" s="619"/>
      <c r="BM5" s="619"/>
      <c r="BN5" s="620"/>
      <c r="BO5" s="671">
        <v>95.6</v>
      </c>
      <c r="BP5" s="671"/>
      <c r="BQ5" s="671"/>
      <c r="BR5" s="671"/>
      <c r="BS5" s="672">
        <v>513778</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778532</v>
      </c>
      <c r="S6" s="619"/>
      <c r="T6" s="619"/>
      <c r="U6" s="619"/>
      <c r="V6" s="619"/>
      <c r="W6" s="619"/>
      <c r="X6" s="619"/>
      <c r="Y6" s="620"/>
      <c r="Z6" s="671">
        <v>0.6</v>
      </c>
      <c r="AA6" s="671"/>
      <c r="AB6" s="671"/>
      <c r="AC6" s="671"/>
      <c r="AD6" s="672">
        <v>778532</v>
      </c>
      <c r="AE6" s="672"/>
      <c r="AF6" s="672"/>
      <c r="AG6" s="672"/>
      <c r="AH6" s="672"/>
      <c r="AI6" s="672"/>
      <c r="AJ6" s="672"/>
      <c r="AK6" s="672"/>
      <c r="AL6" s="641">
        <v>1.2</v>
      </c>
      <c r="AM6" s="673"/>
      <c r="AN6" s="673"/>
      <c r="AO6" s="674"/>
      <c r="AP6" s="615" t="s">
        <v>213</v>
      </c>
      <c r="AQ6" s="616"/>
      <c r="AR6" s="616"/>
      <c r="AS6" s="616"/>
      <c r="AT6" s="616"/>
      <c r="AU6" s="616"/>
      <c r="AV6" s="616"/>
      <c r="AW6" s="616"/>
      <c r="AX6" s="616"/>
      <c r="AY6" s="616"/>
      <c r="AZ6" s="616"/>
      <c r="BA6" s="616"/>
      <c r="BB6" s="616"/>
      <c r="BC6" s="616"/>
      <c r="BD6" s="616"/>
      <c r="BE6" s="616"/>
      <c r="BF6" s="617"/>
      <c r="BG6" s="618">
        <v>31836813</v>
      </c>
      <c r="BH6" s="619"/>
      <c r="BI6" s="619"/>
      <c r="BJ6" s="619"/>
      <c r="BK6" s="619"/>
      <c r="BL6" s="619"/>
      <c r="BM6" s="619"/>
      <c r="BN6" s="620"/>
      <c r="BO6" s="671">
        <v>95.6</v>
      </c>
      <c r="BP6" s="671"/>
      <c r="BQ6" s="671"/>
      <c r="BR6" s="671"/>
      <c r="BS6" s="672">
        <v>513778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635599</v>
      </c>
      <c r="CS6" s="619"/>
      <c r="CT6" s="619"/>
      <c r="CU6" s="619"/>
      <c r="CV6" s="619"/>
      <c r="CW6" s="619"/>
      <c r="CX6" s="619"/>
      <c r="CY6" s="620"/>
      <c r="CZ6" s="671">
        <v>0.5</v>
      </c>
      <c r="DA6" s="671"/>
      <c r="DB6" s="671"/>
      <c r="DC6" s="671"/>
      <c r="DD6" s="624" t="s">
        <v>215</v>
      </c>
      <c r="DE6" s="619"/>
      <c r="DF6" s="619"/>
      <c r="DG6" s="619"/>
      <c r="DH6" s="619"/>
      <c r="DI6" s="619"/>
      <c r="DJ6" s="619"/>
      <c r="DK6" s="619"/>
      <c r="DL6" s="619"/>
      <c r="DM6" s="619"/>
      <c r="DN6" s="619"/>
      <c r="DO6" s="619"/>
      <c r="DP6" s="620"/>
      <c r="DQ6" s="624">
        <v>635599</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83192</v>
      </c>
      <c r="S7" s="619"/>
      <c r="T7" s="619"/>
      <c r="U7" s="619"/>
      <c r="V7" s="619"/>
      <c r="W7" s="619"/>
      <c r="X7" s="619"/>
      <c r="Y7" s="620"/>
      <c r="Z7" s="671">
        <v>0.1</v>
      </c>
      <c r="AA7" s="671"/>
      <c r="AB7" s="671"/>
      <c r="AC7" s="671"/>
      <c r="AD7" s="672">
        <v>83192</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15498228</v>
      </c>
      <c r="BH7" s="619"/>
      <c r="BI7" s="619"/>
      <c r="BJ7" s="619"/>
      <c r="BK7" s="619"/>
      <c r="BL7" s="619"/>
      <c r="BM7" s="619"/>
      <c r="BN7" s="620"/>
      <c r="BO7" s="671">
        <v>46.6</v>
      </c>
      <c r="BP7" s="671"/>
      <c r="BQ7" s="671"/>
      <c r="BR7" s="671"/>
      <c r="BS7" s="672">
        <v>513778</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13284660</v>
      </c>
      <c r="CS7" s="619"/>
      <c r="CT7" s="619"/>
      <c r="CU7" s="619"/>
      <c r="CV7" s="619"/>
      <c r="CW7" s="619"/>
      <c r="CX7" s="619"/>
      <c r="CY7" s="620"/>
      <c r="CZ7" s="671">
        <v>10.5</v>
      </c>
      <c r="DA7" s="671"/>
      <c r="DB7" s="671"/>
      <c r="DC7" s="671"/>
      <c r="DD7" s="624">
        <v>3205669</v>
      </c>
      <c r="DE7" s="619"/>
      <c r="DF7" s="619"/>
      <c r="DG7" s="619"/>
      <c r="DH7" s="619"/>
      <c r="DI7" s="619"/>
      <c r="DJ7" s="619"/>
      <c r="DK7" s="619"/>
      <c r="DL7" s="619"/>
      <c r="DM7" s="619"/>
      <c r="DN7" s="619"/>
      <c r="DO7" s="619"/>
      <c r="DP7" s="620"/>
      <c r="DQ7" s="624">
        <v>9119209</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180139</v>
      </c>
      <c r="S8" s="619"/>
      <c r="T8" s="619"/>
      <c r="U8" s="619"/>
      <c r="V8" s="619"/>
      <c r="W8" s="619"/>
      <c r="X8" s="619"/>
      <c r="Y8" s="620"/>
      <c r="Z8" s="671">
        <v>0.1</v>
      </c>
      <c r="AA8" s="671"/>
      <c r="AB8" s="671"/>
      <c r="AC8" s="671"/>
      <c r="AD8" s="672">
        <v>180139</v>
      </c>
      <c r="AE8" s="672"/>
      <c r="AF8" s="672"/>
      <c r="AG8" s="672"/>
      <c r="AH8" s="672"/>
      <c r="AI8" s="672"/>
      <c r="AJ8" s="672"/>
      <c r="AK8" s="672"/>
      <c r="AL8" s="641">
        <v>0.3</v>
      </c>
      <c r="AM8" s="673"/>
      <c r="AN8" s="673"/>
      <c r="AO8" s="674"/>
      <c r="AP8" s="615" t="s">
        <v>220</v>
      </c>
      <c r="AQ8" s="616"/>
      <c r="AR8" s="616"/>
      <c r="AS8" s="616"/>
      <c r="AT8" s="616"/>
      <c r="AU8" s="616"/>
      <c r="AV8" s="616"/>
      <c r="AW8" s="616"/>
      <c r="AX8" s="616"/>
      <c r="AY8" s="616"/>
      <c r="AZ8" s="616"/>
      <c r="BA8" s="616"/>
      <c r="BB8" s="616"/>
      <c r="BC8" s="616"/>
      <c r="BD8" s="616"/>
      <c r="BE8" s="616"/>
      <c r="BF8" s="617"/>
      <c r="BG8" s="618">
        <v>436930</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43556485</v>
      </c>
      <c r="CS8" s="619"/>
      <c r="CT8" s="619"/>
      <c r="CU8" s="619"/>
      <c r="CV8" s="619"/>
      <c r="CW8" s="619"/>
      <c r="CX8" s="619"/>
      <c r="CY8" s="620"/>
      <c r="CZ8" s="671">
        <v>34.6</v>
      </c>
      <c r="DA8" s="671"/>
      <c r="DB8" s="671"/>
      <c r="DC8" s="671"/>
      <c r="DD8" s="624">
        <v>373979</v>
      </c>
      <c r="DE8" s="619"/>
      <c r="DF8" s="619"/>
      <c r="DG8" s="619"/>
      <c r="DH8" s="619"/>
      <c r="DI8" s="619"/>
      <c r="DJ8" s="619"/>
      <c r="DK8" s="619"/>
      <c r="DL8" s="619"/>
      <c r="DM8" s="619"/>
      <c r="DN8" s="619"/>
      <c r="DO8" s="619"/>
      <c r="DP8" s="620"/>
      <c r="DQ8" s="624">
        <v>21712866</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176280</v>
      </c>
      <c r="S9" s="619"/>
      <c r="T9" s="619"/>
      <c r="U9" s="619"/>
      <c r="V9" s="619"/>
      <c r="W9" s="619"/>
      <c r="X9" s="619"/>
      <c r="Y9" s="620"/>
      <c r="Z9" s="671">
        <v>0.1</v>
      </c>
      <c r="AA9" s="671"/>
      <c r="AB9" s="671"/>
      <c r="AC9" s="671"/>
      <c r="AD9" s="672">
        <v>176280</v>
      </c>
      <c r="AE9" s="672"/>
      <c r="AF9" s="672"/>
      <c r="AG9" s="672"/>
      <c r="AH9" s="672"/>
      <c r="AI9" s="672"/>
      <c r="AJ9" s="672"/>
      <c r="AK9" s="672"/>
      <c r="AL9" s="641">
        <v>0.3</v>
      </c>
      <c r="AM9" s="673"/>
      <c r="AN9" s="673"/>
      <c r="AO9" s="674"/>
      <c r="AP9" s="615" t="s">
        <v>223</v>
      </c>
      <c r="AQ9" s="616"/>
      <c r="AR9" s="616"/>
      <c r="AS9" s="616"/>
      <c r="AT9" s="616"/>
      <c r="AU9" s="616"/>
      <c r="AV9" s="616"/>
      <c r="AW9" s="616"/>
      <c r="AX9" s="616"/>
      <c r="AY9" s="616"/>
      <c r="AZ9" s="616"/>
      <c r="BA9" s="616"/>
      <c r="BB9" s="616"/>
      <c r="BC9" s="616"/>
      <c r="BD9" s="616"/>
      <c r="BE9" s="616"/>
      <c r="BF9" s="617"/>
      <c r="BG9" s="618">
        <v>11552501</v>
      </c>
      <c r="BH9" s="619"/>
      <c r="BI9" s="619"/>
      <c r="BJ9" s="619"/>
      <c r="BK9" s="619"/>
      <c r="BL9" s="619"/>
      <c r="BM9" s="619"/>
      <c r="BN9" s="620"/>
      <c r="BO9" s="671">
        <v>34.700000000000003</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15529153</v>
      </c>
      <c r="CS9" s="619"/>
      <c r="CT9" s="619"/>
      <c r="CU9" s="619"/>
      <c r="CV9" s="619"/>
      <c r="CW9" s="619"/>
      <c r="CX9" s="619"/>
      <c r="CY9" s="620"/>
      <c r="CZ9" s="671">
        <v>12.3</v>
      </c>
      <c r="DA9" s="671"/>
      <c r="DB9" s="671"/>
      <c r="DC9" s="671"/>
      <c r="DD9" s="624">
        <v>4915249</v>
      </c>
      <c r="DE9" s="619"/>
      <c r="DF9" s="619"/>
      <c r="DG9" s="619"/>
      <c r="DH9" s="619"/>
      <c r="DI9" s="619"/>
      <c r="DJ9" s="619"/>
      <c r="DK9" s="619"/>
      <c r="DL9" s="619"/>
      <c r="DM9" s="619"/>
      <c r="DN9" s="619"/>
      <c r="DO9" s="619"/>
      <c r="DP9" s="620"/>
      <c r="DQ9" s="624">
        <v>8830589</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5061398</v>
      </c>
      <c r="S10" s="619"/>
      <c r="T10" s="619"/>
      <c r="U10" s="619"/>
      <c r="V10" s="619"/>
      <c r="W10" s="619"/>
      <c r="X10" s="619"/>
      <c r="Y10" s="620"/>
      <c r="Z10" s="671">
        <v>3.9</v>
      </c>
      <c r="AA10" s="671"/>
      <c r="AB10" s="671"/>
      <c r="AC10" s="671"/>
      <c r="AD10" s="672">
        <v>5061398</v>
      </c>
      <c r="AE10" s="672"/>
      <c r="AF10" s="672"/>
      <c r="AG10" s="672"/>
      <c r="AH10" s="672"/>
      <c r="AI10" s="672"/>
      <c r="AJ10" s="672"/>
      <c r="AK10" s="672"/>
      <c r="AL10" s="641">
        <v>7.8</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651664</v>
      </c>
      <c r="BH10" s="619"/>
      <c r="BI10" s="619"/>
      <c r="BJ10" s="619"/>
      <c r="BK10" s="619"/>
      <c r="BL10" s="619"/>
      <c r="BM10" s="619"/>
      <c r="BN10" s="620"/>
      <c r="BO10" s="671">
        <v>2</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236126</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189784</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v>52180</v>
      </c>
      <c r="S11" s="619"/>
      <c r="T11" s="619"/>
      <c r="U11" s="619"/>
      <c r="V11" s="619"/>
      <c r="W11" s="619"/>
      <c r="X11" s="619"/>
      <c r="Y11" s="620"/>
      <c r="Z11" s="671">
        <v>0</v>
      </c>
      <c r="AA11" s="671"/>
      <c r="AB11" s="671"/>
      <c r="AC11" s="671"/>
      <c r="AD11" s="672">
        <v>52180</v>
      </c>
      <c r="AE11" s="672"/>
      <c r="AF11" s="672"/>
      <c r="AG11" s="672"/>
      <c r="AH11" s="672"/>
      <c r="AI11" s="672"/>
      <c r="AJ11" s="672"/>
      <c r="AK11" s="672"/>
      <c r="AL11" s="641">
        <v>0.1</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2857133</v>
      </c>
      <c r="BH11" s="619"/>
      <c r="BI11" s="619"/>
      <c r="BJ11" s="619"/>
      <c r="BK11" s="619"/>
      <c r="BL11" s="619"/>
      <c r="BM11" s="619"/>
      <c r="BN11" s="620"/>
      <c r="BO11" s="671">
        <v>8.6</v>
      </c>
      <c r="BP11" s="671"/>
      <c r="BQ11" s="671"/>
      <c r="BR11" s="671"/>
      <c r="BS11" s="624">
        <v>513778</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3692587</v>
      </c>
      <c r="CS11" s="619"/>
      <c r="CT11" s="619"/>
      <c r="CU11" s="619"/>
      <c r="CV11" s="619"/>
      <c r="CW11" s="619"/>
      <c r="CX11" s="619"/>
      <c r="CY11" s="620"/>
      <c r="CZ11" s="671">
        <v>2.9</v>
      </c>
      <c r="DA11" s="671"/>
      <c r="DB11" s="671"/>
      <c r="DC11" s="671"/>
      <c r="DD11" s="624">
        <v>867341</v>
      </c>
      <c r="DE11" s="619"/>
      <c r="DF11" s="619"/>
      <c r="DG11" s="619"/>
      <c r="DH11" s="619"/>
      <c r="DI11" s="619"/>
      <c r="DJ11" s="619"/>
      <c r="DK11" s="619"/>
      <c r="DL11" s="619"/>
      <c r="DM11" s="619"/>
      <c r="DN11" s="619"/>
      <c r="DO11" s="619"/>
      <c r="DP11" s="620"/>
      <c r="DQ11" s="624">
        <v>1816778</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13778351</v>
      </c>
      <c r="BH12" s="619"/>
      <c r="BI12" s="619"/>
      <c r="BJ12" s="619"/>
      <c r="BK12" s="619"/>
      <c r="BL12" s="619"/>
      <c r="BM12" s="619"/>
      <c r="BN12" s="620"/>
      <c r="BO12" s="671">
        <v>41.4</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3844102</v>
      </c>
      <c r="CS12" s="619"/>
      <c r="CT12" s="619"/>
      <c r="CU12" s="619"/>
      <c r="CV12" s="619"/>
      <c r="CW12" s="619"/>
      <c r="CX12" s="619"/>
      <c r="CY12" s="620"/>
      <c r="CZ12" s="671">
        <v>3</v>
      </c>
      <c r="DA12" s="671"/>
      <c r="DB12" s="671"/>
      <c r="DC12" s="671"/>
      <c r="DD12" s="624">
        <v>62098</v>
      </c>
      <c r="DE12" s="619"/>
      <c r="DF12" s="619"/>
      <c r="DG12" s="619"/>
      <c r="DH12" s="619"/>
      <c r="DI12" s="619"/>
      <c r="DJ12" s="619"/>
      <c r="DK12" s="619"/>
      <c r="DL12" s="619"/>
      <c r="DM12" s="619"/>
      <c r="DN12" s="619"/>
      <c r="DO12" s="619"/>
      <c r="DP12" s="620"/>
      <c r="DQ12" s="624">
        <v>1843418</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173565</v>
      </c>
      <c r="S13" s="619"/>
      <c r="T13" s="619"/>
      <c r="U13" s="619"/>
      <c r="V13" s="619"/>
      <c r="W13" s="619"/>
      <c r="X13" s="619"/>
      <c r="Y13" s="620"/>
      <c r="Z13" s="671">
        <v>0.1</v>
      </c>
      <c r="AA13" s="671"/>
      <c r="AB13" s="671"/>
      <c r="AC13" s="671"/>
      <c r="AD13" s="672">
        <v>173565</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13609926</v>
      </c>
      <c r="BH13" s="619"/>
      <c r="BI13" s="619"/>
      <c r="BJ13" s="619"/>
      <c r="BK13" s="619"/>
      <c r="BL13" s="619"/>
      <c r="BM13" s="619"/>
      <c r="BN13" s="620"/>
      <c r="BO13" s="671">
        <v>40.9</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11124143</v>
      </c>
      <c r="CS13" s="619"/>
      <c r="CT13" s="619"/>
      <c r="CU13" s="619"/>
      <c r="CV13" s="619"/>
      <c r="CW13" s="619"/>
      <c r="CX13" s="619"/>
      <c r="CY13" s="620"/>
      <c r="CZ13" s="671">
        <v>8.8000000000000007</v>
      </c>
      <c r="DA13" s="671"/>
      <c r="DB13" s="671"/>
      <c r="DC13" s="671"/>
      <c r="DD13" s="624">
        <v>3804825</v>
      </c>
      <c r="DE13" s="619"/>
      <c r="DF13" s="619"/>
      <c r="DG13" s="619"/>
      <c r="DH13" s="619"/>
      <c r="DI13" s="619"/>
      <c r="DJ13" s="619"/>
      <c r="DK13" s="619"/>
      <c r="DL13" s="619"/>
      <c r="DM13" s="619"/>
      <c r="DN13" s="619"/>
      <c r="DO13" s="619"/>
      <c r="DP13" s="620"/>
      <c r="DQ13" s="624">
        <v>7038150</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569460</v>
      </c>
      <c r="BH14" s="619"/>
      <c r="BI14" s="619"/>
      <c r="BJ14" s="619"/>
      <c r="BK14" s="619"/>
      <c r="BL14" s="619"/>
      <c r="BM14" s="619"/>
      <c r="BN14" s="620"/>
      <c r="BO14" s="671">
        <v>1.7</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3859881</v>
      </c>
      <c r="CS14" s="619"/>
      <c r="CT14" s="619"/>
      <c r="CU14" s="619"/>
      <c r="CV14" s="619"/>
      <c r="CW14" s="619"/>
      <c r="CX14" s="619"/>
      <c r="CY14" s="620"/>
      <c r="CZ14" s="671">
        <v>3.1</v>
      </c>
      <c r="DA14" s="671"/>
      <c r="DB14" s="671"/>
      <c r="DC14" s="671"/>
      <c r="DD14" s="624">
        <v>817837</v>
      </c>
      <c r="DE14" s="619"/>
      <c r="DF14" s="619"/>
      <c r="DG14" s="619"/>
      <c r="DH14" s="619"/>
      <c r="DI14" s="619"/>
      <c r="DJ14" s="619"/>
      <c r="DK14" s="619"/>
      <c r="DL14" s="619"/>
      <c r="DM14" s="619"/>
      <c r="DN14" s="619"/>
      <c r="DO14" s="619"/>
      <c r="DP14" s="620"/>
      <c r="DQ14" s="624">
        <v>3013711</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v>120247</v>
      </c>
      <c r="S15" s="619"/>
      <c r="T15" s="619"/>
      <c r="U15" s="619"/>
      <c r="V15" s="619"/>
      <c r="W15" s="619"/>
      <c r="X15" s="619"/>
      <c r="Y15" s="620"/>
      <c r="Z15" s="671">
        <v>0.1</v>
      </c>
      <c r="AA15" s="671"/>
      <c r="AB15" s="671"/>
      <c r="AC15" s="671"/>
      <c r="AD15" s="672">
        <v>120247</v>
      </c>
      <c r="AE15" s="672"/>
      <c r="AF15" s="672"/>
      <c r="AG15" s="672"/>
      <c r="AH15" s="672"/>
      <c r="AI15" s="672"/>
      <c r="AJ15" s="672"/>
      <c r="AK15" s="672"/>
      <c r="AL15" s="641">
        <v>0.2</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1990393</v>
      </c>
      <c r="BH15" s="619"/>
      <c r="BI15" s="619"/>
      <c r="BJ15" s="619"/>
      <c r="BK15" s="619"/>
      <c r="BL15" s="619"/>
      <c r="BM15" s="619"/>
      <c r="BN15" s="620"/>
      <c r="BO15" s="671">
        <v>6</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14263021</v>
      </c>
      <c r="CS15" s="619"/>
      <c r="CT15" s="619"/>
      <c r="CU15" s="619"/>
      <c r="CV15" s="619"/>
      <c r="CW15" s="619"/>
      <c r="CX15" s="619"/>
      <c r="CY15" s="620"/>
      <c r="CZ15" s="671">
        <v>11.3</v>
      </c>
      <c r="DA15" s="671"/>
      <c r="DB15" s="671"/>
      <c r="DC15" s="671"/>
      <c r="DD15" s="624">
        <v>4650475</v>
      </c>
      <c r="DE15" s="619"/>
      <c r="DF15" s="619"/>
      <c r="DG15" s="619"/>
      <c r="DH15" s="619"/>
      <c r="DI15" s="619"/>
      <c r="DJ15" s="619"/>
      <c r="DK15" s="619"/>
      <c r="DL15" s="619"/>
      <c r="DM15" s="619"/>
      <c r="DN15" s="619"/>
      <c r="DO15" s="619"/>
      <c r="DP15" s="620"/>
      <c r="DQ15" s="624">
        <v>7894819</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27764462</v>
      </c>
      <c r="S16" s="619"/>
      <c r="T16" s="619"/>
      <c r="U16" s="619"/>
      <c r="V16" s="619"/>
      <c r="W16" s="619"/>
      <c r="X16" s="619"/>
      <c r="Y16" s="620"/>
      <c r="Z16" s="671">
        <v>21.5</v>
      </c>
      <c r="AA16" s="671"/>
      <c r="AB16" s="671"/>
      <c r="AC16" s="671"/>
      <c r="AD16" s="672">
        <v>25947950</v>
      </c>
      <c r="AE16" s="672"/>
      <c r="AF16" s="672"/>
      <c r="AG16" s="672"/>
      <c r="AH16" s="672"/>
      <c r="AI16" s="672"/>
      <c r="AJ16" s="672"/>
      <c r="AK16" s="672"/>
      <c r="AL16" s="641">
        <v>39.9</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94062</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30729</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25947950</v>
      </c>
      <c r="S17" s="619"/>
      <c r="T17" s="619"/>
      <c r="U17" s="619"/>
      <c r="V17" s="619"/>
      <c r="W17" s="619"/>
      <c r="X17" s="619"/>
      <c r="Y17" s="620"/>
      <c r="Z17" s="671">
        <v>20.100000000000001</v>
      </c>
      <c r="AA17" s="671"/>
      <c r="AB17" s="671"/>
      <c r="AC17" s="671"/>
      <c r="AD17" s="672">
        <v>25947950</v>
      </c>
      <c r="AE17" s="672"/>
      <c r="AF17" s="672"/>
      <c r="AG17" s="672"/>
      <c r="AH17" s="672"/>
      <c r="AI17" s="672"/>
      <c r="AJ17" s="672"/>
      <c r="AK17" s="672"/>
      <c r="AL17" s="641">
        <v>39.9</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v>381</v>
      </c>
      <c r="BH17" s="619"/>
      <c r="BI17" s="619"/>
      <c r="BJ17" s="619"/>
      <c r="BK17" s="619"/>
      <c r="BL17" s="619"/>
      <c r="BM17" s="619"/>
      <c r="BN17" s="620"/>
      <c r="BO17" s="671">
        <v>0</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15924222</v>
      </c>
      <c r="CS17" s="619"/>
      <c r="CT17" s="619"/>
      <c r="CU17" s="619"/>
      <c r="CV17" s="619"/>
      <c r="CW17" s="619"/>
      <c r="CX17" s="619"/>
      <c r="CY17" s="620"/>
      <c r="CZ17" s="671">
        <v>12.6</v>
      </c>
      <c r="DA17" s="671"/>
      <c r="DB17" s="671"/>
      <c r="DC17" s="671"/>
      <c r="DD17" s="624" t="s">
        <v>109</v>
      </c>
      <c r="DE17" s="619"/>
      <c r="DF17" s="619"/>
      <c r="DG17" s="619"/>
      <c r="DH17" s="619"/>
      <c r="DI17" s="619"/>
      <c r="DJ17" s="619"/>
      <c r="DK17" s="619"/>
      <c r="DL17" s="619"/>
      <c r="DM17" s="619"/>
      <c r="DN17" s="619"/>
      <c r="DO17" s="619"/>
      <c r="DP17" s="620"/>
      <c r="DQ17" s="624">
        <v>15315271</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1816503</v>
      </c>
      <c r="S18" s="619"/>
      <c r="T18" s="619"/>
      <c r="U18" s="619"/>
      <c r="V18" s="619"/>
      <c r="W18" s="619"/>
      <c r="X18" s="619"/>
      <c r="Y18" s="620"/>
      <c r="Z18" s="671">
        <v>1.4</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v>12760</v>
      </c>
      <c r="CS18" s="619"/>
      <c r="CT18" s="619"/>
      <c r="CU18" s="619"/>
      <c r="CV18" s="619"/>
      <c r="CW18" s="619"/>
      <c r="CX18" s="619"/>
      <c r="CY18" s="620"/>
      <c r="CZ18" s="671">
        <v>0</v>
      </c>
      <c r="DA18" s="671"/>
      <c r="DB18" s="671"/>
      <c r="DC18" s="671"/>
      <c r="DD18" s="624" t="s">
        <v>109</v>
      </c>
      <c r="DE18" s="619"/>
      <c r="DF18" s="619"/>
      <c r="DG18" s="619"/>
      <c r="DH18" s="619"/>
      <c r="DI18" s="619"/>
      <c r="DJ18" s="619"/>
      <c r="DK18" s="619"/>
      <c r="DL18" s="619"/>
      <c r="DM18" s="619"/>
      <c r="DN18" s="619"/>
      <c r="DO18" s="619"/>
      <c r="DP18" s="620"/>
      <c r="DQ18" s="624">
        <v>12042</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v>9</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1449580</v>
      </c>
      <c r="BH19" s="619"/>
      <c r="BI19" s="619"/>
      <c r="BJ19" s="619"/>
      <c r="BK19" s="619"/>
      <c r="BL19" s="619"/>
      <c r="BM19" s="619"/>
      <c r="BN19" s="620"/>
      <c r="BO19" s="671">
        <v>4.4000000000000004</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67676388</v>
      </c>
      <c r="S20" s="619"/>
      <c r="T20" s="619"/>
      <c r="U20" s="619"/>
      <c r="V20" s="619"/>
      <c r="W20" s="619"/>
      <c r="X20" s="619"/>
      <c r="Y20" s="620"/>
      <c r="Z20" s="671">
        <v>52.4</v>
      </c>
      <c r="AA20" s="671"/>
      <c r="AB20" s="671"/>
      <c r="AC20" s="671"/>
      <c r="AD20" s="672">
        <v>64443431</v>
      </c>
      <c r="AE20" s="672"/>
      <c r="AF20" s="672"/>
      <c r="AG20" s="672"/>
      <c r="AH20" s="672"/>
      <c r="AI20" s="672"/>
      <c r="AJ20" s="672"/>
      <c r="AK20" s="672"/>
      <c r="AL20" s="641">
        <v>99</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1449580</v>
      </c>
      <c r="BH20" s="619"/>
      <c r="BI20" s="619"/>
      <c r="BJ20" s="619"/>
      <c r="BK20" s="619"/>
      <c r="BL20" s="619"/>
      <c r="BM20" s="619"/>
      <c r="BN20" s="620"/>
      <c r="BO20" s="671">
        <v>4.4000000000000004</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126056801</v>
      </c>
      <c r="CS20" s="619"/>
      <c r="CT20" s="619"/>
      <c r="CU20" s="619"/>
      <c r="CV20" s="619"/>
      <c r="CW20" s="619"/>
      <c r="CX20" s="619"/>
      <c r="CY20" s="620"/>
      <c r="CZ20" s="671">
        <v>100</v>
      </c>
      <c r="DA20" s="671"/>
      <c r="DB20" s="671"/>
      <c r="DC20" s="671"/>
      <c r="DD20" s="624">
        <v>18697473</v>
      </c>
      <c r="DE20" s="619"/>
      <c r="DF20" s="619"/>
      <c r="DG20" s="619"/>
      <c r="DH20" s="619"/>
      <c r="DI20" s="619"/>
      <c r="DJ20" s="619"/>
      <c r="DK20" s="619"/>
      <c r="DL20" s="619"/>
      <c r="DM20" s="619"/>
      <c r="DN20" s="619"/>
      <c r="DO20" s="619"/>
      <c r="DP20" s="620"/>
      <c r="DQ20" s="624">
        <v>77452965</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v>50785</v>
      </c>
      <c r="S21" s="619"/>
      <c r="T21" s="619"/>
      <c r="U21" s="619"/>
      <c r="V21" s="619"/>
      <c r="W21" s="619"/>
      <c r="X21" s="619"/>
      <c r="Y21" s="620"/>
      <c r="Z21" s="671">
        <v>0</v>
      </c>
      <c r="AA21" s="671"/>
      <c r="AB21" s="671"/>
      <c r="AC21" s="671"/>
      <c r="AD21" s="672">
        <v>50785</v>
      </c>
      <c r="AE21" s="672"/>
      <c r="AF21" s="672"/>
      <c r="AG21" s="672"/>
      <c r="AH21" s="672"/>
      <c r="AI21" s="672"/>
      <c r="AJ21" s="672"/>
      <c r="AK21" s="672"/>
      <c r="AL21" s="641">
        <v>0.1</v>
      </c>
      <c r="AM21" s="673"/>
      <c r="AN21" s="673"/>
      <c r="AO21" s="674"/>
      <c r="AP21" s="712" t="s">
        <v>259</v>
      </c>
      <c r="AQ21" s="719"/>
      <c r="AR21" s="719"/>
      <c r="AS21" s="719"/>
      <c r="AT21" s="719"/>
      <c r="AU21" s="719"/>
      <c r="AV21" s="719"/>
      <c r="AW21" s="719"/>
      <c r="AX21" s="719"/>
      <c r="AY21" s="719"/>
      <c r="AZ21" s="719"/>
      <c r="BA21" s="719"/>
      <c r="BB21" s="719"/>
      <c r="BC21" s="719"/>
      <c r="BD21" s="719"/>
      <c r="BE21" s="719"/>
      <c r="BF21" s="714"/>
      <c r="BG21" s="618">
        <v>33135</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1012360</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12" t="s">
        <v>261</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3208453</v>
      </c>
      <c r="S23" s="619"/>
      <c r="T23" s="619"/>
      <c r="U23" s="619"/>
      <c r="V23" s="619"/>
      <c r="W23" s="619"/>
      <c r="X23" s="619"/>
      <c r="Y23" s="620"/>
      <c r="Z23" s="671">
        <v>2.5</v>
      </c>
      <c r="AA23" s="671"/>
      <c r="AB23" s="671"/>
      <c r="AC23" s="671"/>
      <c r="AD23" s="672">
        <v>190781</v>
      </c>
      <c r="AE23" s="672"/>
      <c r="AF23" s="672"/>
      <c r="AG23" s="672"/>
      <c r="AH23" s="672"/>
      <c r="AI23" s="672"/>
      <c r="AJ23" s="672"/>
      <c r="AK23" s="672"/>
      <c r="AL23" s="641">
        <v>0.3</v>
      </c>
      <c r="AM23" s="673"/>
      <c r="AN23" s="673"/>
      <c r="AO23" s="674"/>
      <c r="AP23" s="712" t="s">
        <v>264</v>
      </c>
      <c r="AQ23" s="719"/>
      <c r="AR23" s="719"/>
      <c r="AS23" s="719"/>
      <c r="AT23" s="719"/>
      <c r="AU23" s="719"/>
      <c r="AV23" s="719"/>
      <c r="AW23" s="719"/>
      <c r="AX23" s="719"/>
      <c r="AY23" s="719"/>
      <c r="AZ23" s="719"/>
      <c r="BA23" s="719"/>
      <c r="BB23" s="719"/>
      <c r="BC23" s="719"/>
      <c r="BD23" s="719"/>
      <c r="BE23" s="719"/>
      <c r="BF23" s="714"/>
      <c r="BG23" s="618">
        <v>1416445</v>
      </c>
      <c r="BH23" s="619"/>
      <c r="BI23" s="619"/>
      <c r="BJ23" s="619"/>
      <c r="BK23" s="619"/>
      <c r="BL23" s="619"/>
      <c r="BM23" s="619"/>
      <c r="BN23" s="620"/>
      <c r="BO23" s="671">
        <v>4.3</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963213</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12" t="s">
        <v>271</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64221996</v>
      </c>
      <c r="CS24" s="669"/>
      <c r="CT24" s="669"/>
      <c r="CU24" s="669"/>
      <c r="CV24" s="669"/>
      <c r="CW24" s="669"/>
      <c r="CX24" s="669"/>
      <c r="CY24" s="716"/>
      <c r="CZ24" s="720">
        <v>50.9</v>
      </c>
      <c r="DA24" s="721"/>
      <c r="DB24" s="721"/>
      <c r="DC24" s="722"/>
      <c r="DD24" s="715">
        <v>43652171</v>
      </c>
      <c r="DE24" s="669"/>
      <c r="DF24" s="669"/>
      <c r="DG24" s="669"/>
      <c r="DH24" s="669"/>
      <c r="DI24" s="669"/>
      <c r="DJ24" s="669"/>
      <c r="DK24" s="716"/>
      <c r="DL24" s="715">
        <v>43214446</v>
      </c>
      <c r="DM24" s="669"/>
      <c r="DN24" s="669"/>
      <c r="DO24" s="669"/>
      <c r="DP24" s="669"/>
      <c r="DQ24" s="669"/>
      <c r="DR24" s="669"/>
      <c r="DS24" s="669"/>
      <c r="DT24" s="669"/>
      <c r="DU24" s="669"/>
      <c r="DV24" s="716"/>
      <c r="DW24" s="717">
        <v>61.6</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18912378</v>
      </c>
      <c r="S25" s="619"/>
      <c r="T25" s="619"/>
      <c r="U25" s="619"/>
      <c r="V25" s="619"/>
      <c r="W25" s="619"/>
      <c r="X25" s="619"/>
      <c r="Y25" s="620"/>
      <c r="Z25" s="671">
        <v>14.6</v>
      </c>
      <c r="AA25" s="671"/>
      <c r="AB25" s="671"/>
      <c r="AC25" s="671"/>
      <c r="AD25" s="672" t="s">
        <v>109</v>
      </c>
      <c r="AE25" s="672"/>
      <c r="AF25" s="672"/>
      <c r="AG25" s="672"/>
      <c r="AH25" s="672"/>
      <c r="AI25" s="672"/>
      <c r="AJ25" s="672"/>
      <c r="AK25" s="672"/>
      <c r="AL25" s="641" t="s">
        <v>109</v>
      </c>
      <c r="AM25" s="673"/>
      <c r="AN25" s="673"/>
      <c r="AO25" s="674"/>
      <c r="AP25" s="712" t="s">
        <v>274</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21491292</v>
      </c>
      <c r="CS25" s="637"/>
      <c r="CT25" s="637"/>
      <c r="CU25" s="637"/>
      <c r="CV25" s="637"/>
      <c r="CW25" s="637"/>
      <c r="CX25" s="637"/>
      <c r="CY25" s="638"/>
      <c r="CZ25" s="621">
        <v>17</v>
      </c>
      <c r="DA25" s="639"/>
      <c r="DB25" s="639"/>
      <c r="DC25" s="640"/>
      <c r="DD25" s="624">
        <v>19850198</v>
      </c>
      <c r="DE25" s="637"/>
      <c r="DF25" s="637"/>
      <c r="DG25" s="637"/>
      <c r="DH25" s="637"/>
      <c r="DI25" s="637"/>
      <c r="DJ25" s="637"/>
      <c r="DK25" s="638"/>
      <c r="DL25" s="624">
        <v>19484451</v>
      </c>
      <c r="DM25" s="637"/>
      <c r="DN25" s="637"/>
      <c r="DO25" s="637"/>
      <c r="DP25" s="637"/>
      <c r="DQ25" s="637"/>
      <c r="DR25" s="637"/>
      <c r="DS25" s="637"/>
      <c r="DT25" s="637"/>
      <c r="DU25" s="637"/>
      <c r="DV25" s="638"/>
      <c r="DW25" s="641">
        <v>27.8</v>
      </c>
      <c r="DX25" s="642"/>
      <c r="DY25" s="642"/>
      <c r="DZ25" s="642"/>
      <c r="EA25" s="642"/>
      <c r="EB25" s="642"/>
      <c r="EC25" s="643"/>
    </row>
    <row r="26" spans="2:133" ht="11.25" customHeight="1" x14ac:dyDescent="0.15">
      <c r="B26" s="709" t="s">
        <v>276</v>
      </c>
      <c r="C26" s="710"/>
      <c r="D26" s="710"/>
      <c r="E26" s="710"/>
      <c r="F26" s="710"/>
      <c r="G26" s="710"/>
      <c r="H26" s="710"/>
      <c r="I26" s="710"/>
      <c r="J26" s="710"/>
      <c r="K26" s="710"/>
      <c r="L26" s="710"/>
      <c r="M26" s="710"/>
      <c r="N26" s="710"/>
      <c r="O26" s="710"/>
      <c r="P26" s="710"/>
      <c r="Q26" s="711"/>
      <c r="R26" s="618">
        <v>81770</v>
      </c>
      <c r="S26" s="619"/>
      <c r="T26" s="619"/>
      <c r="U26" s="619"/>
      <c r="V26" s="619"/>
      <c r="W26" s="619"/>
      <c r="X26" s="619"/>
      <c r="Y26" s="620"/>
      <c r="Z26" s="671">
        <v>0.1</v>
      </c>
      <c r="AA26" s="671"/>
      <c r="AB26" s="671"/>
      <c r="AC26" s="671"/>
      <c r="AD26" s="672">
        <v>81770</v>
      </c>
      <c r="AE26" s="672"/>
      <c r="AF26" s="672"/>
      <c r="AG26" s="672"/>
      <c r="AH26" s="672"/>
      <c r="AI26" s="672"/>
      <c r="AJ26" s="672"/>
      <c r="AK26" s="672"/>
      <c r="AL26" s="641">
        <v>0.1</v>
      </c>
      <c r="AM26" s="673"/>
      <c r="AN26" s="673"/>
      <c r="AO26" s="674"/>
      <c r="AP26" s="712" t="s">
        <v>277</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13641284</v>
      </c>
      <c r="CS26" s="619"/>
      <c r="CT26" s="619"/>
      <c r="CU26" s="619"/>
      <c r="CV26" s="619"/>
      <c r="CW26" s="619"/>
      <c r="CX26" s="619"/>
      <c r="CY26" s="620"/>
      <c r="CZ26" s="621">
        <v>10.8</v>
      </c>
      <c r="DA26" s="639"/>
      <c r="DB26" s="639"/>
      <c r="DC26" s="640"/>
      <c r="DD26" s="624">
        <v>12641606</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7445416</v>
      </c>
      <c r="S27" s="619"/>
      <c r="T27" s="619"/>
      <c r="U27" s="619"/>
      <c r="V27" s="619"/>
      <c r="W27" s="619"/>
      <c r="X27" s="619"/>
      <c r="Y27" s="620"/>
      <c r="Z27" s="671">
        <v>5.8</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33286393</v>
      </c>
      <c r="BH27" s="619"/>
      <c r="BI27" s="619"/>
      <c r="BJ27" s="619"/>
      <c r="BK27" s="619"/>
      <c r="BL27" s="619"/>
      <c r="BM27" s="619"/>
      <c r="BN27" s="620"/>
      <c r="BO27" s="671">
        <v>100</v>
      </c>
      <c r="BP27" s="671"/>
      <c r="BQ27" s="671"/>
      <c r="BR27" s="671"/>
      <c r="BS27" s="624">
        <v>513778</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26806710</v>
      </c>
      <c r="CS27" s="637"/>
      <c r="CT27" s="637"/>
      <c r="CU27" s="637"/>
      <c r="CV27" s="637"/>
      <c r="CW27" s="637"/>
      <c r="CX27" s="637"/>
      <c r="CY27" s="638"/>
      <c r="CZ27" s="621">
        <v>21.3</v>
      </c>
      <c r="DA27" s="639"/>
      <c r="DB27" s="639"/>
      <c r="DC27" s="640"/>
      <c r="DD27" s="624">
        <v>8486930</v>
      </c>
      <c r="DE27" s="637"/>
      <c r="DF27" s="637"/>
      <c r="DG27" s="637"/>
      <c r="DH27" s="637"/>
      <c r="DI27" s="637"/>
      <c r="DJ27" s="637"/>
      <c r="DK27" s="638"/>
      <c r="DL27" s="624">
        <v>8414952</v>
      </c>
      <c r="DM27" s="637"/>
      <c r="DN27" s="637"/>
      <c r="DO27" s="637"/>
      <c r="DP27" s="637"/>
      <c r="DQ27" s="637"/>
      <c r="DR27" s="637"/>
      <c r="DS27" s="637"/>
      <c r="DT27" s="637"/>
      <c r="DU27" s="637"/>
      <c r="DV27" s="638"/>
      <c r="DW27" s="641">
        <v>12</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465810</v>
      </c>
      <c r="S28" s="619"/>
      <c r="T28" s="619"/>
      <c r="U28" s="619"/>
      <c r="V28" s="619"/>
      <c r="W28" s="619"/>
      <c r="X28" s="619"/>
      <c r="Y28" s="620"/>
      <c r="Z28" s="671">
        <v>0.4</v>
      </c>
      <c r="AA28" s="671"/>
      <c r="AB28" s="671"/>
      <c r="AC28" s="671"/>
      <c r="AD28" s="672">
        <v>100250</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15923994</v>
      </c>
      <c r="CS28" s="619"/>
      <c r="CT28" s="619"/>
      <c r="CU28" s="619"/>
      <c r="CV28" s="619"/>
      <c r="CW28" s="619"/>
      <c r="CX28" s="619"/>
      <c r="CY28" s="620"/>
      <c r="CZ28" s="621">
        <v>12.6</v>
      </c>
      <c r="DA28" s="639"/>
      <c r="DB28" s="639"/>
      <c r="DC28" s="640"/>
      <c r="DD28" s="624">
        <v>15315043</v>
      </c>
      <c r="DE28" s="619"/>
      <c r="DF28" s="619"/>
      <c r="DG28" s="619"/>
      <c r="DH28" s="619"/>
      <c r="DI28" s="619"/>
      <c r="DJ28" s="619"/>
      <c r="DK28" s="620"/>
      <c r="DL28" s="624">
        <v>15315043</v>
      </c>
      <c r="DM28" s="619"/>
      <c r="DN28" s="619"/>
      <c r="DO28" s="619"/>
      <c r="DP28" s="619"/>
      <c r="DQ28" s="619"/>
      <c r="DR28" s="619"/>
      <c r="DS28" s="619"/>
      <c r="DT28" s="619"/>
      <c r="DU28" s="619"/>
      <c r="DV28" s="620"/>
      <c r="DW28" s="641">
        <v>21.8</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169651</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706"/>
      <c r="BI29" s="706"/>
      <c r="BJ29" s="706"/>
      <c r="BK29" s="706"/>
      <c r="BL29" s="706"/>
      <c r="BM29" s="706"/>
      <c r="BN29" s="706"/>
      <c r="BO29" s="706"/>
      <c r="BP29" s="706"/>
      <c r="BQ29" s="707"/>
      <c r="BR29" s="678" t="s">
        <v>286</v>
      </c>
      <c r="BS29" s="706"/>
      <c r="BT29" s="706"/>
      <c r="BU29" s="706"/>
      <c r="BV29" s="706"/>
      <c r="BW29" s="706"/>
      <c r="BX29" s="706"/>
      <c r="BY29" s="706"/>
      <c r="BZ29" s="706"/>
      <c r="CA29" s="706"/>
      <c r="CB29" s="707"/>
      <c r="CD29" s="688" t="s">
        <v>287</v>
      </c>
      <c r="CE29" s="689"/>
      <c r="CF29" s="655" t="s">
        <v>288</v>
      </c>
      <c r="CG29" s="652"/>
      <c r="CH29" s="652"/>
      <c r="CI29" s="652"/>
      <c r="CJ29" s="652"/>
      <c r="CK29" s="652"/>
      <c r="CL29" s="652"/>
      <c r="CM29" s="652"/>
      <c r="CN29" s="652"/>
      <c r="CO29" s="652"/>
      <c r="CP29" s="652"/>
      <c r="CQ29" s="653"/>
      <c r="CR29" s="618">
        <v>15916203</v>
      </c>
      <c r="CS29" s="637"/>
      <c r="CT29" s="637"/>
      <c r="CU29" s="637"/>
      <c r="CV29" s="637"/>
      <c r="CW29" s="637"/>
      <c r="CX29" s="637"/>
      <c r="CY29" s="638"/>
      <c r="CZ29" s="621">
        <v>12.6</v>
      </c>
      <c r="DA29" s="639"/>
      <c r="DB29" s="639"/>
      <c r="DC29" s="640"/>
      <c r="DD29" s="624">
        <v>15307252</v>
      </c>
      <c r="DE29" s="637"/>
      <c r="DF29" s="637"/>
      <c r="DG29" s="637"/>
      <c r="DH29" s="637"/>
      <c r="DI29" s="637"/>
      <c r="DJ29" s="637"/>
      <c r="DK29" s="638"/>
      <c r="DL29" s="624">
        <v>15307252</v>
      </c>
      <c r="DM29" s="637"/>
      <c r="DN29" s="637"/>
      <c r="DO29" s="637"/>
      <c r="DP29" s="637"/>
      <c r="DQ29" s="637"/>
      <c r="DR29" s="637"/>
      <c r="DS29" s="637"/>
      <c r="DT29" s="637"/>
      <c r="DU29" s="637"/>
      <c r="DV29" s="638"/>
      <c r="DW29" s="641">
        <v>21.8</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2549960</v>
      </c>
      <c r="S30" s="619"/>
      <c r="T30" s="619"/>
      <c r="U30" s="619"/>
      <c r="V30" s="619"/>
      <c r="W30" s="619"/>
      <c r="X30" s="619"/>
      <c r="Y30" s="620"/>
      <c r="Z30" s="671">
        <v>2</v>
      </c>
      <c r="AA30" s="671"/>
      <c r="AB30" s="671"/>
      <c r="AC30" s="671"/>
      <c r="AD30" s="672" t="s">
        <v>109</v>
      </c>
      <c r="AE30" s="672"/>
      <c r="AF30" s="672"/>
      <c r="AG30" s="672"/>
      <c r="AH30" s="672"/>
      <c r="AI30" s="672"/>
      <c r="AJ30" s="672"/>
      <c r="AK30" s="672"/>
      <c r="AL30" s="641" t="s">
        <v>109</v>
      </c>
      <c r="AM30" s="673"/>
      <c r="AN30" s="673"/>
      <c r="AO30" s="674"/>
      <c r="AP30" s="694" t="s">
        <v>290</v>
      </c>
      <c r="AQ30" s="695"/>
      <c r="AR30" s="695"/>
      <c r="AS30" s="695"/>
      <c r="AT30" s="700" t="s">
        <v>291</v>
      </c>
      <c r="AU30" s="182"/>
      <c r="AV30" s="182"/>
      <c r="AW30" s="182"/>
      <c r="AX30" s="703" t="s">
        <v>169</v>
      </c>
      <c r="AY30" s="704"/>
      <c r="AZ30" s="704"/>
      <c r="BA30" s="704"/>
      <c r="BB30" s="704"/>
      <c r="BC30" s="704"/>
      <c r="BD30" s="704"/>
      <c r="BE30" s="704"/>
      <c r="BF30" s="705"/>
      <c r="BG30" s="684">
        <v>99.2</v>
      </c>
      <c r="BH30" s="685"/>
      <c r="BI30" s="685"/>
      <c r="BJ30" s="685"/>
      <c r="BK30" s="685"/>
      <c r="BL30" s="685"/>
      <c r="BM30" s="686">
        <v>96.2</v>
      </c>
      <c r="BN30" s="685"/>
      <c r="BO30" s="685"/>
      <c r="BP30" s="685"/>
      <c r="BQ30" s="687"/>
      <c r="BR30" s="684">
        <v>99.1</v>
      </c>
      <c r="BS30" s="685"/>
      <c r="BT30" s="685"/>
      <c r="BU30" s="685"/>
      <c r="BV30" s="685"/>
      <c r="BW30" s="685"/>
      <c r="BX30" s="686">
        <v>95.9</v>
      </c>
      <c r="BY30" s="685"/>
      <c r="BZ30" s="685"/>
      <c r="CA30" s="685"/>
      <c r="CB30" s="687"/>
      <c r="CD30" s="690"/>
      <c r="CE30" s="691"/>
      <c r="CF30" s="655" t="s">
        <v>292</v>
      </c>
      <c r="CG30" s="652"/>
      <c r="CH30" s="652"/>
      <c r="CI30" s="652"/>
      <c r="CJ30" s="652"/>
      <c r="CK30" s="652"/>
      <c r="CL30" s="652"/>
      <c r="CM30" s="652"/>
      <c r="CN30" s="652"/>
      <c r="CO30" s="652"/>
      <c r="CP30" s="652"/>
      <c r="CQ30" s="653"/>
      <c r="CR30" s="618">
        <v>14381173</v>
      </c>
      <c r="CS30" s="619"/>
      <c r="CT30" s="619"/>
      <c r="CU30" s="619"/>
      <c r="CV30" s="619"/>
      <c r="CW30" s="619"/>
      <c r="CX30" s="619"/>
      <c r="CY30" s="620"/>
      <c r="CZ30" s="621">
        <v>11.4</v>
      </c>
      <c r="DA30" s="639"/>
      <c r="DB30" s="639"/>
      <c r="DC30" s="640"/>
      <c r="DD30" s="624">
        <v>13920129</v>
      </c>
      <c r="DE30" s="619"/>
      <c r="DF30" s="619"/>
      <c r="DG30" s="619"/>
      <c r="DH30" s="619"/>
      <c r="DI30" s="619"/>
      <c r="DJ30" s="619"/>
      <c r="DK30" s="620"/>
      <c r="DL30" s="624">
        <v>13920129</v>
      </c>
      <c r="DM30" s="619"/>
      <c r="DN30" s="619"/>
      <c r="DO30" s="619"/>
      <c r="DP30" s="619"/>
      <c r="DQ30" s="619"/>
      <c r="DR30" s="619"/>
      <c r="DS30" s="619"/>
      <c r="DT30" s="619"/>
      <c r="DU30" s="619"/>
      <c r="DV30" s="620"/>
      <c r="DW30" s="641">
        <v>19.8</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3322598</v>
      </c>
      <c r="S31" s="619"/>
      <c r="T31" s="619"/>
      <c r="U31" s="619"/>
      <c r="V31" s="619"/>
      <c r="W31" s="619"/>
      <c r="X31" s="619"/>
      <c r="Y31" s="620"/>
      <c r="Z31" s="671">
        <v>2.6</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294</v>
      </c>
      <c r="AV31" s="181"/>
      <c r="AW31" s="181"/>
      <c r="AX31" s="615" t="s">
        <v>295</v>
      </c>
      <c r="AY31" s="616"/>
      <c r="AZ31" s="616"/>
      <c r="BA31" s="616"/>
      <c r="BB31" s="616"/>
      <c r="BC31" s="616"/>
      <c r="BD31" s="616"/>
      <c r="BE31" s="616"/>
      <c r="BF31" s="617"/>
      <c r="BG31" s="682">
        <v>99.2</v>
      </c>
      <c r="BH31" s="637"/>
      <c r="BI31" s="637"/>
      <c r="BJ31" s="637"/>
      <c r="BK31" s="637"/>
      <c r="BL31" s="637"/>
      <c r="BM31" s="673">
        <v>97</v>
      </c>
      <c r="BN31" s="683"/>
      <c r="BO31" s="683"/>
      <c r="BP31" s="683"/>
      <c r="BQ31" s="647"/>
      <c r="BR31" s="682">
        <v>99.1</v>
      </c>
      <c r="BS31" s="637"/>
      <c r="BT31" s="637"/>
      <c r="BU31" s="637"/>
      <c r="BV31" s="637"/>
      <c r="BW31" s="637"/>
      <c r="BX31" s="673">
        <v>96.5</v>
      </c>
      <c r="BY31" s="683"/>
      <c r="BZ31" s="683"/>
      <c r="CA31" s="683"/>
      <c r="CB31" s="647"/>
      <c r="CD31" s="690"/>
      <c r="CE31" s="691"/>
      <c r="CF31" s="655" t="s">
        <v>296</v>
      </c>
      <c r="CG31" s="652"/>
      <c r="CH31" s="652"/>
      <c r="CI31" s="652"/>
      <c r="CJ31" s="652"/>
      <c r="CK31" s="652"/>
      <c r="CL31" s="652"/>
      <c r="CM31" s="652"/>
      <c r="CN31" s="652"/>
      <c r="CO31" s="652"/>
      <c r="CP31" s="652"/>
      <c r="CQ31" s="653"/>
      <c r="CR31" s="618">
        <v>1535030</v>
      </c>
      <c r="CS31" s="637"/>
      <c r="CT31" s="637"/>
      <c r="CU31" s="637"/>
      <c r="CV31" s="637"/>
      <c r="CW31" s="637"/>
      <c r="CX31" s="637"/>
      <c r="CY31" s="638"/>
      <c r="CZ31" s="621">
        <v>1.2</v>
      </c>
      <c r="DA31" s="639"/>
      <c r="DB31" s="639"/>
      <c r="DC31" s="640"/>
      <c r="DD31" s="624">
        <v>1387123</v>
      </c>
      <c r="DE31" s="637"/>
      <c r="DF31" s="637"/>
      <c r="DG31" s="637"/>
      <c r="DH31" s="637"/>
      <c r="DI31" s="637"/>
      <c r="DJ31" s="637"/>
      <c r="DK31" s="638"/>
      <c r="DL31" s="624">
        <v>1387123</v>
      </c>
      <c r="DM31" s="637"/>
      <c r="DN31" s="637"/>
      <c r="DO31" s="637"/>
      <c r="DP31" s="637"/>
      <c r="DQ31" s="637"/>
      <c r="DR31" s="637"/>
      <c r="DS31" s="637"/>
      <c r="DT31" s="637"/>
      <c r="DU31" s="637"/>
      <c r="DV31" s="638"/>
      <c r="DW31" s="641">
        <v>2</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4913821</v>
      </c>
      <c r="S32" s="619"/>
      <c r="T32" s="619"/>
      <c r="U32" s="619"/>
      <c r="V32" s="619"/>
      <c r="W32" s="619"/>
      <c r="X32" s="619"/>
      <c r="Y32" s="620"/>
      <c r="Z32" s="671">
        <v>3.8</v>
      </c>
      <c r="AA32" s="671"/>
      <c r="AB32" s="671"/>
      <c r="AC32" s="671"/>
      <c r="AD32" s="672">
        <v>196861</v>
      </c>
      <c r="AE32" s="672"/>
      <c r="AF32" s="672"/>
      <c r="AG32" s="672"/>
      <c r="AH32" s="672"/>
      <c r="AI32" s="672"/>
      <c r="AJ32" s="672"/>
      <c r="AK32" s="672"/>
      <c r="AL32" s="641">
        <v>0.3</v>
      </c>
      <c r="AM32" s="673"/>
      <c r="AN32" s="673"/>
      <c r="AO32" s="674"/>
      <c r="AP32" s="698"/>
      <c r="AQ32" s="699"/>
      <c r="AR32" s="699"/>
      <c r="AS32" s="699"/>
      <c r="AT32" s="702"/>
      <c r="AU32" s="183"/>
      <c r="AV32" s="183"/>
      <c r="AW32" s="183"/>
      <c r="AX32" s="599" t="s">
        <v>298</v>
      </c>
      <c r="AY32" s="600"/>
      <c r="AZ32" s="600"/>
      <c r="BA32" s="600"/>
      <c r="BB32" s="600"/>
      <c r="BC32" s="600"/>
      <c r="BD32" s="600"/>
      <c r="BE32" s="600"/>
      <c r="BF32" s="601"/>
      <c r="BG32" s="681">
        <v>99.2</v>
      </c>
      <c r="BH32" s="603"/>
      <c r="BI32" s="603"/>
      <c r="BJ32" s="603"/>
      <c r="BK32" s="603"/>
      <c r="BL32" s="603"/>
      <c r="BM32" s="666">
        <v>97.1</v>
      </c>
      <c r="BN32" s="603"/>
      <c r="BO32" s="603"/>
      <c r="BP32" s="603"/>
      <c r="BQ32" s="660"/>
      <c r="BR32" s="681">
        <v>99.1</v>
      </c>
      <c r="BS32" s="603"/>
      <c r="BT32" s="603"/>
      <c r="BU32" s="603"/>
      <c r="BV32" s="603"/>
      <c r="BW32" s="603"/>
      <c r="BX32" s="666">
        <v>96.9</v>
      </c>
      <c r="BY32" s="603"/>
      <c r="BZ32" s="603"/>
      <c r="CA32" s="603"/>
      <c r="CB32" s="660"/>
      <c r="CD32" s="692"/>
      <c r="CE32" s="693"/>
      <c r="CF32" s="655" t="s">
        <v>299</v>
      </c>
      <c r="CG32" s="652"/>
      <c r="CH32" s="652"/>
      <c r="CI32" s="652"/>
      <c r="CJ32" s="652"/>
      <c r="CK32" s="652"/>
      <c r="CL32" s="652"/>
      <c r="CM32" s="652"/>
      <c r="CN32" s="652"/>
      <c r="CO32" s="652"/>
      <c r="CP32" s="652"/>
      <c r="CQ32" s="653"/>
      <c r="CR32" s="618">
        <v>7791</v>
      </c>
      <c r="CS32" s="619"/>
      <c r="CT32" s="619"/>
      <c r="CU32" s="619"/>
      <c r="CV32" s="619"/>
      <c r="CW32" s="619"/>
      <c r="CX32" s="619"/>
      <c r="CY32" s="620"/>
      <c r="CZ32" s="621">
        <v>0</v>
      </c>
      <c r="DA32" s="639"/>
      <c r="DB32" s="639"/>
      <c r="DC32" s="640"/>
      <c r="DD32" s="624">
        <v>7791</v>
      </c>
      <c r="DE32" s="619"/>
      <c r="DF32" s="619"/>
      <c r="DG32" s="619"/>
      <c r="DH32" s="619"/>
      <c r="DI32" s="619"/>
      <c r="DJ32" s="619"/>
      <c r="DK32" s="620"/>
      <c r="DL32" s="624">
        <v>7791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18332022</v>
      </c>
      <c r="S33" s="619"/>
      <c r="T33" s="619"/>
      <c r="U33" s="619"/>
      <c r="V33" s="619"/>
      <c r="W33" s="619"/>
      <c r="X33" s="619"/>
      <c r="Y33" s="620"/>
      <c r="Z33" s="671">
        <v>14.2</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43043270</v>
      </c>
      <c r="CS33" s="637"/>
      <c r="CT33" s="637"/>
      <c r="CU33" s="637"/>
      <c r="CV33" s="637"/>
      <c r="CW33" s="637"/>
      <c r="CX33" s="637"/>
      <c r="CY33" s="638"/>
      <c r="CZ33" s="621">
        <v>34.1</v>
      </c>
      <c r="DA33" s="639"/>
      <c r="DB33" s="639"/>
      <c r="DC33" s="640"/>
      <c r="DD33" s="624">
        <v>30932005</v>
      </c>
      <c r="DE33" s="637"/>
      <c r="DF33" s="637"/>
      <c r="DG33" s="637"/>
      <c r="DH33" s="637"/>
      <c r="DI33" s="637"/>
      <c r="DJ33" s="637"/>
      <c r="DK33" s="638"/>
      <c r="DL33" s="624">
        <v>23591709</v>
      </c>
      <c r="DM33" s="637"/>
      <c r="DN33" s="637"/>
      <c r="DO33" s="637"/>
      <c r="DP33" s="637"/>
      <c r="DQ33" s="637"/>
      <c r="DR33" s="637"/>
      <c r="DS33" s="637"/>
      <c r="DT33" s="637"/>
      <c r="DU33" s="637"/>
      <c r="DV33" s="638"/>
      <c r="DW33" s="641">
        <v>33.6</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13597544</v>
      </c>
      <c r="CS34" s="619"/>
      <c r="CT34" s="619"/>
      <c r="CU34" s="619"/>
      <c r="CV34" s="619"/>
      <c r="CW34" s="619"/>
      <c r="CX34" s="619"/>
      <c r="CY34" s="620"/>
      <c r="CZ34" s="621">
        <v>10.8</v>
      </c>
      <c r="DA34" s="639"/>
      <c r="DB34" s="639"/>
      <c r="DC34" s="640"/>
      <c r="DD34" s="624">
        <v>8937701</v>
      </c>
      <c r="DE34" s="619"/>
      <c r="DF34" s="619"/>
      <c r="DG34" s="619"/>
      <c r="DH34" s="619"/>
      <c r="DI34" s="619"/>
      <c r="DJ34" s="619"/>
      <c r="DK34" s="620"/>
      <c r="DL34" s="624">
        <v>7590540</v>
      </c>
      <c r="DM34" s="619"/>
      <c r="DN34" s="619"/>
      <c r="DO34" s="619"/>
      <c r="DP34" s="619"/>
      <c r="DQ34" s="619"/>
      <c r="DR34" s="619"/>
      <c r="DS34" s="619"/>
      <c r="DT34" s="619"/>
      <c r="DU34" s="619"/>
      <c r="DV34" s="620"/>
      <c r="DW34" s="641">
        <v>10.8</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5074322</v>
      </c>
      <c r="S35" s="619"/>
      <c r="T35" s="619"/>
      <c r="U35" s="619"/>
      <c r="V35" s="619"/>
      <c r="W35" s="619"/>
      <c r="X35" s="619"/>
      <c r="Y35" s="620"/>
      <c r="Z35" s="671">
        <v>3.9</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16556330</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524801</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1351135</v>
      </c>
      <c r="CS35" s="637"/>
      <c r="CT35" s="637"/>
      <c r="CU35" s="637"/>
      <c r="CV35" s="637"/>
      <c r="CW35" s="637"/>
      <c r="CX35" s="637"/>
      <c r="CY35" s="638"/>
      <c r="CZ35" s="621">
        <v>1.1000000000000001</v>
      </c>
      <c r="DA35" s="639"/>
      <c r="DB35" s="639"/>
      <c r="DC35" s="640"/>
      <c r="DD35" s="624">
        <v>1180132</v>
      </c>
      <c r="DE35" s="637"/>
      <c r="DF35" s="637"/>
      <c r="DG35" s="637"/>
      <c r="DH35" s="637"/>
      <c r="DI35" s="637"/>
      <c r="DJ35" s="637"/>
      <c r="DK35" s="638"/>
      <c r="DL35" s="624">
        <v>1180132</v>
      </c>
      <c r="DM35" s="637"/>
      <c r="DN35" s="637"/>
      <c r="DO35" s="637"/>
      <c r="DP35" s="637"/>
      <c r="DQ35" s="637"/>
      <c r="DR35" s="637"/>
      <c r="DS35" s="637"/>
      <c r="DT35" s="637"/>
      <c r="DU35" s="637"/>
      <c r="DV35" s="638"/>
      <c r="DW35" s="641">
        <v>1.7</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129104625</v>
      </c>
      <c r="S36" s="659"/>
      <c r="T36" s="659"/>
      <c r="U36" s="659"/>
      <c r="V36" s="659"/>
      <c r="W36" s="659"/>
      <c r="X36" s="659"/>
      <c r="Y36" s="662"/>
      <c r="Z36" s="663">
        <v>100</v>
      </c>
      <c r="AA36" s="663"/>
      <c r="AB36" s="663"/>
      <c r="AC36" s="663"/>
      <c r="AD36" s="664">
        <v>65063878</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3418873</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-417739</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10094734</v>
      </c>
      <c r="CS36" s="619"/>
      <c r="CT36" s="619"/>
      <c r="CU36" s="619"/>
      <c r="CV36" s="619"/>
      <c r="CW36" s="619"/>
      <c r="CX36" s="619"/>
      <c r="CY36" s="620"/>
      <c r="CZ36" s="621">
        <v>8</v>
      </c>
      <c r="DA36" s="639"/>
      <c r="DB36" s="639"/>
      <c r="DC36" s="640"/>
      <c r="DD36" s="624">
        <v>8729560</v>
      </c>
      <c r="DE36" s="619"/>
      <c r="DF36" s="619"/>
      <c r="DG36" s="619"/>
      <c r="DH36" s="619"/>
      <c r="DI36" s="619"/>
      <c r="DJ36" s="619"/>
      <c r="DK36" s="620"/>
      <c r="DL36" s="624">
        <v>5481141</v>
      </c>
      <c r="DM36" s="619"/>
      <c r="DN36" s="619"/>
      <c r="DO36" s="619"/>
      <c r="DP36" s="619"/>
      <c r="DQ36" s="619"/>
      <c r="DR36" s="619"/>
      <c r="DS36" s="619"/>
      <c r="DT36" s="619"/>
      <c r="DU36" s="619"/>
      <c r="DV36" s="620"/>
      <c r="DW36" s="641">
        <v>7.8</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488488</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41519</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575229</v>
      </c>
      <c r="CS37" s="637"/>
      <c r="CT37" s="637"/>
      <c r="CU37" s="637"/>
      <c r="CV37" s="637"/>
      <c r="CW37" s="637"/>
      <c r="CX37" s="637"/>
      <c r="CY37" s="638"/>
      <c r="CZ37" s="621">
        <v>0.5</v>
      </c>
      <c r="DA37" s="639"/>
      <c r="DB37" s="639"/>
      <c r="DC37" s="640"/>
      <c r="DD37" s="624">
        <v>575229</v>
      </c>
      <c r="DE37" s="637"/>
      <c r="DF37" s="637"/>
      <c r="DG37" s="637"/>
      <c r="DH37" s="637"/>
      <c r="DI37" s="637"/>
      <c r="DJ37" s="637"/>
      <c r="DK37" s="638"/>
      <c r="DL37" s="624">
        <v>575114</v>
      </c>
      <c r="DM37" s="637"/>
      <c r="DN37" s="637"/>
      <c r="DO37" s="637"/>
      <c r="DP37" s="637"/>
      <c r="DQ37" s="637"/>
      <c r="DR37" s="637"/>
      <c r="DS37" s="637"/>
      <c r="DT37" s="637"/>
      <c r="DU37" s="637"/>
      <c r="DV37" s="638"/>
      <c r="DW37" s="641">
        <v>0.8</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v>348118</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64395</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12859004</v>
      </c>
      <c r="CS38" s="619"/>
      <c r="CT38" s="619"/>
      <c r="CU38" s="619"/>
      <c r="CV38" s="619"/>
      <c r="CW38" s="619"/>
      <c r="CX38" s="619"/>
      <c r="CY38" s="620"/>
      <c r="CZ38" s="621">
        <v>10.199999999999999</v>
      </c>
      <c r="DA38" s="639"/>
      <c r="DB38" s="639"/>
      <c r="DC38" s="640"/>
      <c r="DD38" s="624">
        <v>10703196</v>
      </c>
      <c r="DE38" s="619"/>
      <c r="DF38" s="619"/>
      <c r="DG38" s="619"/>
      <c r="DH38" s="619"/>
      <c r="DI38" s="619"/>
      <c r="DJ38" s="619"/>
      <c r="DK38" s="620"/>
      <c r="DL38" s="624">
        <v>9168458</v>
      </c>
      <c r="DM38" s="619"/>
      <c r="DN38" s="619"/>
      <c r="DO38" s="619"/>
      <c r="DP38" s="619"/>
      <c r="DQ38" s="619"/>
      <c r="DR38" s="619"/>
      <c r="DS38" s="619"/>
      <c r="DT38" s="619"/>
      <c r="DU38" s="619"/>
      <c r="DV38" s="620"/>
      <c r="DW38" s="641">
        <v>13.1</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v>322898</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92</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1199546</v>
      </c>
      <c r="CS39" s="637"/>
      <c r="CT39" s="637"/>
      <c r="CU39" s="637"/>
      <c r="CV39" s="637"/>
      <c r="CW39" s="637"/>
      <c r="CX39" s="637"/>
      <c r="CY39" s="638"/>
      <c r="CZ39" s="621">
        <v>1</v>
      </c>
      <c r="DA39" s="639"/>
      <c r="DB39" s="639"/>
      <c r="DC39" s="640"/>
      <c r="DD39" s="624">
        <v>1184700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3106928</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119</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3941307</v>
      </c>
      <c r="CS40" s="619"/>
      <c r="CT40" s="619"/>
      <c r="CU40" s="619"/>
      <c r="CV40" s="619"/>
      <c r="CW40" s="619"/>
      <c r="CX40" s="619"/>
      <c r="CY40" s="620"/>
      <c r="CZ40" s="621">
        <v>3.1</v>
      </c>
      <c r="DA40" s="639"/>
      <c r="DB40" s="639"/>
      <c r="DC40" s="640"/>
      <c r="DD40" s="624">
        <v>196716</v>
      </c>
      <c r="DE40" s="619"/>
      <c r="DF40" s="619"/>
      <c r="DG40" s="619"/>
      <c r="DH40" s="619"/>
      <c r="DI40" s="619"/>
      <c r="DJ40" s="619"/>
      <c r="DK40" s="620"/>
      <c r="DL40" s="624">
        <v>171438</v>
      </c>
      <c r="DM40" s="619"/>
      <c r="DN40" s="619"/>
      <c r="DO40" s="619"/>
      <c r="DP40" s="619"/>
      <c r="DQ40" s="619"/>
      <c r="DR40" s="619"/>
      <c r="DS40" s="619"/>
      <c r="DT40" s="619"/>
      <c r="DU40" s="619"/>
      <c r="DV40" s="620"/>
      <c r="DW40" s="641">
        <v>0.2</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8871025</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392</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215</v>
      </c>
      <c r="CS41" s="637"/>
      <c r="CT41" s="637"/>
      <c r="CU41" s="637"/>
      <c r="CV41" s="637"/>
      <c r="CW41" s="637"/>
      <c r="CX41" s="637"/>
      <c r="CY41" s="638"/>
      <c r="CZ41" s="621" t="s">
        <v>215</v>
      </c>
      <c r="DA41" s="639"/>
      <c r="DB41" s="639"/>
      <c r="DC41" s="640"/>
      <c r="DD41" s="624" t="s">
        <v>215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18791535</v>
      </c>
      <c r="CS42" s="619"/>
      <c r="CT42" s="619"/>
      <c r="CU42" s="619"/>
      <c r="CV42" s="619"/>
      <c r="CW42" s="619"/>
      <c r="CX42" s="619"/>
      <c r="CY42" s="620"/>
      <c r="CZ42" s="621">
        <v>14.9</v>
      </c>
      <c r="DA42" s="622"/>
      <c r="DB42" s="622"/>
      <c r="DC42" s="623"/>
      <c r="DD42" s="624">
        <v>2868789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488554</v>
      </c>
      <c r="CS43" s="637"/>
      <c r="CT43" s="637"/>
      <c r="CU43" s="637"/>
      <c r="CV43" s="637"/>
      <c r="CW43" s="637"/>
      <c r="CX43" s="637"/>
      <c r="CY43" s="638"/>
      <c r="CZ43" s="621">
        <v>0.4</v>
      </c>
      <c r="DA43" s="639"/>
      <c r="DB43" s="639"/>
      <c r="DC43" s="640"/>
      <c r="DD43" s="624">
        <v>333900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287</v>
      </c>
      <c r="CE44" s="632"/>
      <c r="CF44" s="615" t="s">
        <v>335</v>
      </c>
      <c r="CG44" s="616"/>
      <c r="CH44" s="616"/>
      <c r="CI44" s="616"/>
      <c r="CJ44" s="616"/>
      <c r="CK44" s="616"/>
      <c r="CL44" s="616"/>
      <c r="CM44" s="616"/>
      <c r="CN44" s="616"/>
      <c r="CO44" s="616"/>
      <c r="CP44" s="616"/>
      <c r="CQ44" s="617"/>
      <c r="CR44" s="618">
        <v>18697473</v>
      </c>
      <c r="CS44" s="619"/>
      <c r="CT44" s="619"/>
      <c r="CU44" s="619"/>
      <c r="CV44" s="619"/>
      <c r="CW44" s="619"/>
      <c r="CX44" s="619"/>
      <c r="CY44" s="620"/>
      <c r="CZ44" s="621">
        <v>14.8</v>
      </c>
      <c r="DA44" s="622"/>
      <c r="DB44" s="622"/>
      <c r="DC44" s="623"/>
      <c r="DD44" s="624">
        <v>2838060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7567788</v>
      </c>
      <c r="CS45" s="637"/>
      <c r="CT45" s="637"/>
      <c r="CU45" s="637"/>
      <c r="CV45" s="637"/>
      <c r="CW45" s="637"/>
      <c r="CX45" s="637"/>
      <c r="CY45" s="638"/>
      <c r="CZ45" s="621">
        <v>6</v>
      </c>
      <c r="DA45" s="639"/>
      <c r="DB45" s="639"/>
      <c r="DC45" s="640"/>
      <c r="DD45" s="624">
        <v>519286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10291274</v>
      </c>
      <c r="CS46" s="619"/>
      <c r="CT46" s="619"/>
      <c r="CU46" s="619"/>
      <c r="CV46" s="619"/>
      <c r="CW46" s="619"/>
      <c r="CX46" s="619"/>
      <c r="CY46" s="620"/>
      <c r="CZ46" s="621">
        <v>8.1999999999999993</v>
      </c>
      <c r="DA46" s="622"/>
      <c r="DB46" s="622"/>
      <c r="DC46" s="623"/>
      <c r="DD46" s="624">
        <v>2171017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v>94062</v>
      </c>
      <c r="CS47" s="637"/>
      <c r="CT47" s="637"/>
      <c r="CU47" s="637"/>
      <c r="CV47" s="637"/>
      <c r="CW47" s="637"/>
      <c r="CX47" s="637"/>
      <c r="CY47" s="638"/>
      <c r="CZ47" s="621">
        <v>0.1</v>
      </c>
      <c r="DA47" s="639"/>
      <c r="DB47" s="639"/>
      <c r="DC47" s="640"/>
      <c r="DD47" s="624">
        <v>30729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126056801</v>
      </c>
      <c r="CS49" s="603"/>
      <c r="CT49" s="603"/>
      <c r="CU49" s="603"/>
      <c r="CV49" s="603"/>
      <c r="CW49" s="603"/>
      <c r="CX49" s="603"/>
      <c r="CY49" s="604"/>
      <c r="CZ49" s="605">
        <v>100</v>
      </c>
      <c r="DA49" s="606"/>
      <c r="DB49" s="606"/>
      <c r="DC49" s="607"/>
      <c r="DD49" s="608">
        <v>77452965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363</v>
      </c>
      <c r="C7" s="1077"/>
      <c r="D7" s="1077"/>
      <c r="E7" s="1077"/>
      <c r="F7" s="1077"/>
      <c r="G7" s="1077"/>
      <c r="H7" s="1077"/>
      <c r="I7" s="1077"/>
      <c r="J7" s="1077"/>
      <c r="K7" s="1077"/>
      <c r="L7" s="1077"/>
      <c r="M7" s="1077"/>
      <c r="N7" s="1077"/>
      <c r="O7" s="1077"/>
      <c r="P7" s="1078"/>
      <c r="Q7" s="1130">
        <v>125709</v>
      </c>
      <c r="R7" s="1131"/>
      <c r="S7" s="1131"/>
      <c r="T7" s="1131"/>
      <c r="U7" s="1131"/>
      <c r="V7" s="1131">
        <v>122754</v>
      </c>
      <c r="W7" s="1131"/>
      <c r="X7" s="1131"/>
      <c r="Y7" s="1131"/>
      <c r="Z7" s="1131"/>
      <c r="AA7" s="1131">
        <v>2955</v>
      </c>
      <c r="AB7" s="1131"/>
      <c r="AC7" s="1131"/>
      <c r="AD7" s="1131"/>
      <c r="AE7" s="1132"/>
      <c r="AF7" s="1133">
        <v>2767</v>
      </c>
      <c r="AG7" s="1134"/>
      <c r="AH7" s="1134"/>
      <c r="AI7" s="1134"/>
      <c r="AJ7" s="1135"/>
      <c r="AK7" s="1117">
        <v>2527</v>
      </c>
      <c r="AL7" s="1118"/>
      <c r="AM7" s="1118"/>
      <c r="AN7" s="1118"/>
      <c r="AO7" s="1118"/>
      <c r="AP7" s="1118">
        <v>135615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560</v>
      </c>
      <c r="BT7" s="1122"/>
      <c r="BU7" s="1122"/>
      <c r="BV7" s="1122"/>
      <c r="BW7" s="1122"/>
      <c r="BX7" s="1122"/>
      <c r="BY7" s="1122"/>
      <c r="BZ7" s="1122"/>
      <c r="CA7" s="1122"/>
      <c r="CB7" s="1122"/>
      <c r="CC7" s="1122"/>
      <c r="CD7" s="1122"/>
      <c r="CE7" s="1122"/>
      <c r="CF7" s="1122"/>
      <c r="CG7" s="1123"/>
      <c r="CH7" s="1114">
        <v>0</v>
      </c>
      <c r="CI7" s="1115"/>
      <c r="CJ7" s="1115"/>
      <c r="CK7" s="1115"/>
      <c r="CL7" s="1116"/>
      <c r="CM7" s="1114">
        <v>45</v>
      </c>
      <c r="CN7" s="1115"/>
      <c r="CO7" s="1115"/>
      <c r="CP7" s="1115"/>
      <c r="CQ7" s="1116"/>
      <c r="CR7" s="1114">
        <v>11</v>
      </c>
      <c r="CS7" s="1115"/>
      <c r="CT7" s="1115"/>
      <c r="CU7" s="1115"/>
      <c r="CV7" s="1116"/>
      <c r="CW7" s="1114" t="s">
        <v>487</v>
      </c>
      <c r="CX7" s="1115"/>
      <c r="CY7" s="1115"/>
      <c r="CZ7" s="1115"/>
      <c r="DA7" s="1116"/>
      <c r="DB7" s="1114" t="s">
        <v>487</v>
      </c>
      <c r="DC7" s="1115"/>
      <c r="DD7" s="1115"/>
      <c r="DE7" s="1115"/>
      <c r="DF7" s="1116"/>
      <c r="DG7" s="1114" t="s">
        <v>487</v>
      </c>
      <c r="DH7" s="1115"/>
      <c r="DI7" s="1115"/>
      <c r="DJ7" s="1115"/>
      <c r="DK7" s="1116"/>
      <c r="DL7" s="1114" t="s">
        <v>487</v>
      </c>
      <c r="DM7" s="1115"/>
      <c r="DN7" s="1115"/>
      <c r="DO7" s="1115"/>
      <c r="DP7" s="1116"/>
      <c r="DQ7" s="1114" t="s">
        <v>487</v>
      </c>
      <c r="DR7" s="1115"/>
      <c r="DS7" s="1115"/>
      <c r="DT7" s="1115"/>
      <c r="DU7" s="1116"/>
      <c r="DV7" s="1141"/>
      <c r="DW7" s="1142"/>
      <c r="DX7" s="1142"/>
      <c r="DY7" s="1142"/>
      <c r="DZ7" s="1143"/>
      <c r="EA7" s="205"/>
    </row>
    <row r="8" spans="1:131" s="206" customFormat="1" ht="26.25" customHeight="1" x14ac:dyDescent="0.15">
      <c r="A8" s="212">
        <v>2</v>
      </c>
      <c r="B8" s="1057" t="s">
        <v>364</v>
      </c>
      <c r="C8" s="1058"/>
      <c r="D8" s="1058"/>
      <c r="E8" s="1058"/>
      <c r="F8" s="1058"/>
      <c r="G8" s="1058"/>
      <c r="H8" s="1058"/>
      <c r="I8" s="1058"/>
      <c r="J8" s="1058"/>
      <c r="K8" s="1058"/>
      <c r="L8" s="1058"/>
      <c r="M8" s="1058"/>
      <c r="N8" s="1058"/>
      <c r="O8" s="1058"/>
      <c r="P8" s="1059"/>
      <c r="Q8" s="1069">
        <v>29</v>
      </c>
      <c r="R8" s="1070"/>
      <c r="S8" s="1070"/>
      <c r="T8" s="1070"/>
      <c r="U8" s="1070"/>
      <c r="V8" s="1070">
        <v>26</v>
      </c>
      <c r="W8" s="1070"/>
      <c r="X8" s="1070"/>
      <c r="Y8" s="1070"/>
      <c r="Z8" s="1070"/>
      <c r="AA8" s="1070">
        <v>3</v>
      </c>
      <c r="AB8" s="1070"/>
      <c r="AC8" s="1070"/>
      <c r="AD8" s="1070"/>
      <c r="AE8" s="1071"/>
      <c r="AF8" s="1063">
        <v>3</v>
      </c>
      <c r="AG8" s="1064"/>
      <c r="AH8" s="1064"/>
      <c r="AI8" s="1064"/>
      <c r="AJ8" s="1065"/>
      <c r="AK8" s="1112" t="s">
        <v>487</v>
      </c>
      <c r="AL8" s="1113"/>
      <c r="AM8" s="1113"/>
      <c r="AN8" s="1113"/>
      <c r="AO8" s="1113"/>
      <c r="AP8" s="1113">
        <v>211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561</v>
      </c>
      <c r="BT8" s="1041"/>
      <c r="BU8" s="1041"/>
      <c r="BV8" s="1041"/>
      <c r="BW8" s="1041"/>
      <c r="BX8" s="1041"/>
      <c r="BY8" s="1041"/>
      <c r="BZ8" s="1041"/>
      <c r="CA8" s="1041"/>
      <c r="CB8" s="1041"/>
      <c r="CC8" s="1041"/>
      <c r="CD8" s="1041"/>
      <c r="CE8" s="1041"/>
      <c r="CF8" s="1041"/>
      <c r="CG8" s="1042"/>
      <c r="CH8" s="1015">
        <v>1</v>
      </c>
      <c r="CI8" s="1016"/>
      <c r="CJ8" s="1016"/>
      <c r="CK8" s="1016"/>
      <c r="CL8" s="1017"/>
      <c r="CM8" s="1015">
        <v>14</v>
      </c>
      <c r="CN8" s="1016"/>
      <c r="CO8" s="1016"/>
      <c r="CP8" s="1016"/>
      <c r="CQ8" s="1017"/>
      <c r="CR8" s="1015">
        <v>10</v>
      </c>
      <c r="CS8" s="1016"/>
      <c r="CT8" s="1016"/>
      <c r="CU8" s="1016"/>
      <c r="CV8" s="1017"/>
      <c r="CW8" s="1015">
        <v>11</v>
      </c>
      <c r="CX8" s="1016"/>
      <c r="CY8" s="1016"/>
      <c r="CZ8" s="1016"/>
      <c r="DA8" s="1017"/>
      <c r="DB8" s="1015" t="s">
        <v>487</v>
      </c>
      <c r="DC8" s="1016"/>
      <c r="DD8" s="1016"/>
      <c r="DE8" s="1016"/>
      <c r="DF8" s="1017"/>
      <c r="DG8" s="1015" t="s">
        <v>487</v>
      </c>
      <c r="DH8" s="1016"/>
      <c r="DI8" s="1016"/>
      <c r="DJ8" s="1016"/>
      <c r="DK8" s="1017"/>
      <c r="DL8" s="1015" t="s">
        <v>487</v>
      </c>
      <c r="DM8" s="1016"/>
      <c r="DN8" s="1016"/>
      <c r="DO8" s="1016"/>
      <c r="DP8" s="1017"/>
      <c r="DQ8" s="1015" t="s">
        <v>487</v>
      </c>
      <c r="DR8" s="1016"/>
      <c r="DS8" s="1016"/>
      <c r="DT8" s="1016"/>
      <c r="DU8" s="1017"/>
      <c r="DV8" s="1018"/>
      <c r="DW8" s="1019"/>
      <c r="DX8" s="1019"/>
      <c r="DY8" s="1019"/>
      <c r="DZ8" s="1020"/>
      <c r="EA8" s="205"/>
    </row>
    <row r="9" spans="1:131" s="206" customFormat="1" ht="26.25" customHeight="1" x14ac:dyDescent="0.15">
      <c r="A9" s="212">
        <v>3</v>
      </c>
      <c r="B9" s="1057" t="s">
        <v>365</v>
      </c>
      <c r="C9" s="1058"/>
      <c r="D9" s="1058"/>
      <c r="E9" s="1058"/>
      <c r="F9" s="1058"/>
      <c r="G9" s="1058"/>
      <c r="H9" s="1058"/>
      <c r="I9" s="1058"/>
      <c r="J9" s="1058"/>
      <c r="K9" s="1058"/>
      <c r="L9" s="1058"/>
      <c r="M9" s="1058"/>
      <c r="N9" s="1058"/>
      <c r="O9" s="1058"/>
      <c r="P9" s="1059"/>
      <c r="Q9" s="1069">
        <v>123</v>
      </c>
      <c r="R9" s="1070"/>
      <c r="S9" s="1070"/>
      <c r="T9" s="1070"/>
      <c r="U9" s="1070"/>
      <c r="V9" s="1070">
        <v>42</v>
      </c>
      <c r="W9" s="1070"/>
      <c r="X9" s="1070"/>
      <c r="Y9" s="1070"/>
      <c r="Z9" s="1070"/>
      <c r="AA9" s="1070">
        <v>81</v>
      </c>
      <c r="AB9" s="1070"/>
      <c r="AC9" s="1070"/>
      <c r="AD9" s="1070"/>
      <c r="AE9" s="1071"/>
      <c r="AF9" s="1063">
        <v>61</v>
      </c>
      <c r="AG9" s="1064"/>
      <c r="AH9" s="1064"/>
      <c r="AI9" s="1064"/>
      <c r="AJ9" s="1065"/>
      <c r="AK9" s="1112">
        <v>2</v>
      </c>
      <c r="AL9" s="1113"/>
      <c r="AM9" s="1113"/>
      <c r="AN9" s="1113"/>
      <c r="AO9" s="1113"/>
      <c r="AP9" s="1113">
        <v>184</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562</v>
      </c>
      <c r="BT9" s="1041"/>
      <c r="BU9" s="1041"/>
      <c r="BV9" s="1041"/>
      <c r="BW9" s="1041"/>
      <c r="BX9" s="1041"/>
      <c r="BY9" s="1041"/>
      <c r="BZ9" s="1041"/>
      <c r="CA9" s="1041"/>
      <c r="CB9" s="1041"/>
      <c r="CC9" s="1041"/>
      <c r="CD9" s="1041"/>
      <c r="CE9" s="1041"/>
      <c r="CF9" s="1041"/>
      <c r="CG9" s="1042"/>
      <c r="CH9" s="1015">
        <v>0</v>
      </c>
      <c r="CI9" s="1016"/>
      <c r="CJ9" s="1016"/>
      <c r="CK9" s="1016"/>
      <c r="CL9" s="1017"/>
      <c r="CM9" s="1015">
        <v>30</v>
      </c>
      <c r="CN9" s="1016"/>
      <c r="CO9" s="1016"/>
      <c r="CP9" s="1016"/>
      <c r="CQ9" s="1017"/>
      <c r="CR9" s="1015">
        <v>20</v>
      </c>
      <c r="CS9" s="1016"/>
      <c r="CT9" s="1016"/>
      <c r="CU9" s="1016"/>
      <c r="CV9" s="1017"/>
      <c r="CW9" s="1015" t="s">
        <v>487</v>
      </c>
      <c r="CX9" s="1016"/>
      <c r="CY9" s="1016"/>
      <c r="CZ9" s="1016"/>
      <c r="DA9" s="1017"/>
      <c r="DB9" s="1015" t="s">
        <v>487</v>
      </c>
      <c r="DC9" s="1016"/>
      <c r="DD9" s="1016"/>
      <c r="DE9" s="1016"/>
      <c r="DF9" s="1017"/>
      <c r="DG9" s="1015" t="s">
        <v>487</v>
      </c>
      <c r="DH9" s="1016"/>
      <c r="DI9" s="1016"/>
      <c r="DJ9" s="1016"/>
      <c r="DK9" s="1017"/>
      <c r="DL9" s="1015" t="s">
        <v>487</v>
      </c>
      <c r="DM9" s="1016"/>
      <c r="DN9" s="1016"/>
      <c r="DO9" s="1016"/>
      <c r="DP9" s="1017"/>
      <c r="DQ9" s="1015" t="s">
        <v>487</v>
      </c>
      <c r="DR9" s="1016"/>
      <c r="DS9" s="1016"/>
      <c r="DT9" s="1016"/>
      <c r="DU9" s="1017"/>
      <c r="DV9" s="1018"/>
      <c r="DW9" s="1019"/>
      <c r="DX9" s="1019"/>
      <c r="DY9" s="1019"/>
      <c r="DZ9" s="1020"/>
      <c r="EA9" s="205"/>
    </row>
    <row r="10" spans="1:131" s="206" customFormat="1" ht="26.25" customHeight="1" x14ac:dyDescent="0.15">
      <c r="A10" s="212">
        <v>4</v>
      </c>
      <c r="B10" s="1057" t="s">
        <v>366</v>
      </c>
      <c r="C10" s="1058"/>
      <c r="D10" s="1058"/>
      <c r="E10" s="1058"/>
      <c r="F10" s="1058"/>
      <c r="G10" s="1058"/>
      <c r="H10" s="1058"/>
      <c r="I10" s="1058"/>
      <c r="J10" s="1058"/>
      <c r="K10" s="1058"/>
      <c r="L10" s="1058"/>
      <c r="M10" s="1058"/>
      <c r="N10" s="1058"/>
      <c r="O10" s="1058"/>
      <c r="P10" s="1059"/>
      <c r="Q10" s="1069">
        <v>5076</v>
      </c>
      <c r="R10" s="1070"/>
      <c r="S10" s="1070"/>
      <c r="T10" s="1070"/>
      <c r="U10" s="1070"/>
      <c r="V10" s="1070">
        <v>5425</v>
      </c>
      <c r="W10" s="1070"/>
      <c r="X10" s="1070"/>
      <c r="Y10" s="1070"/>
      <c r="Z10" s="1070"/>
      <c r="AA10" s="1070">
        <v>-349</v>
      </c>
      <c r="AB10" s="1070"/>
      <c r="AC10" s="1070"/>
      <c r="AD10" s="1070"/>
      <c r="AE10" s="1071"/>
      <c r="AF10" s="1063">
        <v>-358</v>
      </c>
      <c r="AG10" s="1064"/>
      <c r="AH10" s="1064"/>
      <c r="AI10" s="1064"/>
      <c r="AJ10" s="1065"/>
      <c r="AK10" s="1112">
        <v>2588</v>
      </c>
      <c r="AL10" s="1113"/>
      <c r="AM10" s="1113"/>
      <c r="AN10" s="1113"/>
      <c r="AO10" s="1113"/>
      <c r="AP10" s="1113">
        <v>27302</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563</v>
      </c>
      <c r="BT10" s="1041"/>
      <c r="BU10" s="1041"/>
      <c r="BV10" s="1041"/>
      <c r="BW10" s="1041"/>
      <c r="BX10" s="1041"/>
      <c r="BY10" s="1041"/>
      <c r="BZ10" s="1041"/>
      <c r="CA10" s="1041"/>
      <c r="CB10" s="1041"/>
      <c r="CC10" s="1041"/>
      <c r="CD10" s="1041"/>
      <c r="CE10" s="1041"/>
      <c r="CF10" s="1041"/>
      <c r="CG10" s="1042"/>
      <c r="CH10" s="1015">
        <v>15</v>
      </c>
      <c r="CI10" s="1016"/>
      <c r="CJ10" s="1016"/>
      <c r="CK10" s="1016"/>
      <c r="CL10" s="1017"/>
      <c r="CM10" s="1015">
        <v>326</v>
      </c>
      <c r="CN10" s="1016"/>
      <c r="CO10" s="1016"/>
      <c r="CP10" s="1016"/>
      <c r="CQ10" s="1017"/>
      <c r="CR10" s="1015">
        <v>100</v>
      </c>
      <c r="CS10" s="1016"/>
      <c r="CT10" s="1016"/>
      <c r="CU10" s="1016"/>
      <c r="CV10" s="1017"/>
      <c r="CW10" s="1015" t="s">
        <v>487</v>
      </c>
      <c r="CX10" s="1016"/>
      <c r="CY10" s="1016"/>
      <c r="CZ10" s="1016"/>
      <c r="DA10" s="1017"/>
      <c r="DB10" s="1015" t="s">
        <v>487</v>
      </c>
      <c r="DC10" s="1016"/>
      <c r="DD10" s="1016"/>
      <c r="DE10" s="1016"/>
      <c r="DF10" s="1017"/>
      <c r="DG10" s="1015" t="s">
        <v>487</v>
      </c>
      <c r="DH10" s="1016"/>
      <c r="DI10" s="1016"/>
      <c r="DJ10" s="1016"/>
      <c r="DK10" s="1017"/>
      <c r="DL10" s="1015" t="s">
        <v>487</v>
      </c>
      <c r="DM10" s="1016"/>
      <c r="DN10" s="1016"/>
      <c r="DO10" s="1016"/>
      <c r="DP10" s="1017"/>
      <c r="DQ10" s="1015" t="s">
        <v>487</v>
      </c>
      <c r="DR10" s="1016"/>
      <c r="DS10" s="1016"/>
      <c r="DT10" s="1016"/>
      <c r="DU10" s="1017"/>
      <c r="DV10" s="1018"/>
      <c r="DW10" s="1019"/>
      <c r="DX10" s="1019"/>
      <c r="DY10" s="1019"/>
      <c r="DZ10" s="1020"/>
      <c r="EA10" s="205"/>
    </row>
    <row r="11" spans="1:131" s="206" customFormat="1" ht="26.25" customHeight="1" x14ac:dyDescent="0.15">
      <c r="A11" s="212">
        <v>5</v>
      </c>
      <c r="B11" s="1057" t="s">
        <v>367</v>
      </c>
      <c r="C11" s="1058"/>
      <c r="D11" s="1058"/>
      <c r="E11" s="1058"/>
      <c r="F11" s="1058"/>
      <c r="G11" s="1058"/>
      <c r="H11" s="1058"/>
      <c r="I11" s="1058"/>
      <c r="J11" s="1058"/>
      <c r="K11" s="1058"/>
      <c r="L11" s="1058"/>
      <c r="M11" s="1058"/>
      <c r="N11" s="1058"/>
      <c r="O11" s="1058"/>
      <c r="P11" s="1059"/>
      <c r="Q11" s="1069">
        <v>2348</v>
      </c>
      <c r="R11" s="1070"/>
      <c r="S11" s="1070"/>
      <c r="T11" s="1070"/>
      <c r="U11" s="1070"/>
      <c r="V11" s="1070">
        <v>2348</v>
      </c>
      <c r="W11" s="1070"/>
      <c r="X11" s="1070"/>
      <c r="Y11" s="1070"/>
      <c r="Z11" s="1070"/>
      <c r="AA11" s="1070" t="s">
        <v>487</v>
      </c>
      <c r="AB11" s="1070"/>
      <c r="AC11" s="1070"/>
      <c r="AD11" s="1070"/>
      <c r="AE11" s="1071"/>
      <c r="AF11" s="1063" t="s">
        <v>109</v>
      </c>
      <c r="AG11" s="1064"/>
      <c r="AH11" s="1064"/>
      <c r="AI11" s="1064"/>
      <c r="AJ11" s="1065"/>
      <c r="AK11" s="1112" t="s">
        <v>487</v>
      </c>
      <c r="AL11" s="1113"/>
      <c r="AM11" s="1113"/>
      <c r="AN11" s="1113"/>
      <c r="AO11" s="1113"/>
      <c r="AP11" s="1113">
        <v>3495</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t="s">
        <v>564</v>
      </c>
      <c r="BS11" s="1040" t="s">
        <v>565</v>
      </c>
      <c r="BT11" s="1041"/>
      <c r="BU11" s="1041"/>
      <c r="BV11" s="1041"/>
      <c r="BW11" s="1041"/>
      <c r="BX11" s="1041"/>
      <c r="BY11" s="1041"/>
      <c r="BZ11" s="1041"/>
      <c r="CA11" s="1041"/>
      <c r="CB11" s="1041"/>
      <c r="CC11" s="1041"/>
      <c r="CD11" s="1041"/>
      <c r="CE11" s="1041"/>
      <c r="CF11" s="1041"/>
      <c r="CG11" s="1042"/>
      <c r="CH11" s="1015">
        <v>-115</v>
      </c>
      <c r="CI11" s="1016"/>
      <c r="CJ11" s="1016"/>
      <c r="CK11" s="1016"/>
      <c r="CL11" s="1017"/>
      <c r="CM11" s="1015">
        <v>80</v>
      </c>
      <c r="CN11" s="1016"/>
      <c r="CO11" s="1016"/>
      <c r="CP11" s="1016"/>
      <c r="CQ11" s="1017"/>
      <c r="CR11" s="1015">
        <v>10</v>
      </c>
      <c r="CS11" s="1016"/>
      <c r="CT11" s="1016"/>
      <c r="CU11" s="1016"/>
      <c r="CV11" s="1017"/>
      <c r="CW11" s="1015" t="s">
        <v>487</v>
      </c>
      <c r="CX11" s="1016"/>
      <c r="CY11" s="1016"/>
      <c r="CZ11" s="1016"/>
      <c r="DA11" s="1017"/>
      <c r="DB11" s="1015">
        <v>600</v>
      </c>
      <c r="DC11" s="1016"/>
      <c r="DD11" s="1016"/>
      <c r="DE11" s="1016"/>
      <c r="DF11" s="1017"/>
      <c r="DG11" s="1015">
        <v>2050</v>
      </c>
      <c r="DH11" s="1016"/>
      <c r="DI11" s="1016"/>
      <c r="DJ11" s="1016"/>
      <c r="DK11" s="1017"/>
      <c r="DL11" s="1015" t="s">
        <v>487</v>
      </c>
      <c r="DM11" s="1016"/>
      <c r="DN11" s="1016"/>
      <c r="DO11" s="1016"/>
      <c r="DP11" s="1017"/>
      <c r="DQ11" s="1015">
        <v>1987</v>
      </c>
      <c r="DR11" s="1016"/>
      <c r="DS11" s="1016"/>
      <c r="DT11" s="1016"/>
      <c r="DU11" s="1017"/>
      <c r="DV11" s="1018"/>
      <c r="DW11" s="1019"/>
      <c r="DX11" s="1019"/>
      <c r="DY11" s="1019"/>
      <c r="DZ11" s="1020"/>
      <c r="EA11" s="205"/>
    </row>
    <row r="12" spans="1:131" s="206" customFormat="1" ht="26.25" customHeight="1" x14ac:dyDescent="0.15">
      <c r="A12" s="212">
        <v>6</v>
      </c>
      <c r="B12" s="1057" t="s">
        <v>368</v>
      </c>
      <c r="C12" s="1058"/>
      <c r="D12" s="1058"/>
      <c r="E12" s="1058"/>
      <c r="F12" s="1058"/>
      <c r="G12" s="1058"/>
      <c r="H12" s="1058"/>
      <c r="I12" s="1058"/>
      <c r="J12" s="1058"/>
      <c r="K12" s="1058"/>
      <c r="L12" s="1058"/>
      <c r="M12" s="1058"/>
      <c r="N12" s="1058"/>
      <c r="O12" s="1058"/>
      <c r="P12" s="1059"/>
      <c r="Q12" s="1069">
        <v>17234</v>
      </c>
      <c r="R12" s="1070"/>
      <c r="S12" s="1070"/>
      <c r="T12" s="1070"/>
      <c r="U12" s="1070"/>
      <c r="V12" s="1070">
        <v>17234</v>
      </c>
      <c r="W12" s="1070"/>
      <c r="X12" s="1070"/>
      <c r="Y12" s="1070"/>
      <c r="Z12" s="1070"/>
      <c r="AA12" s="1070" t="s">
        <v>487</v>
      </c>
      <c r="AB12" s="1070"/>
      <c r="AC12" s="1070"/>
      <c r="AD12" s="1070"/>
      <c r="AE12" s="1071"/>
      <c r="AF12" s="1063" t="s">
        <v>109</v>
      </c>
      <c r="AG12" s="1064"/>
      <c r="AH12" s="1064"/>
      <c r="AI12" s="1064"/>
      <c r="AJ12" s="1065"/>
      <c r="AK12" s="1112">
        <v>17234</v>
      </c>
      <c r="AL12" s="1113"/>
      <c r="AM12" s="1113"/>
      <c r="AN12" s="1113"/>
      <c r="AO12" s="1113"/>
      <c r="AP12" s="1113" t="s">
        <v>487</v>
      </c>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566</v>
      </c>
      <c r="BT12" s="1041"/>
      <c r="BU12" s="1041"/>
      <c r="BV12" s="1041"/>
      <c r="BW12" s="1041"/>
      <c r="BX12" s="1041"/>
      <c r="BY12" s="1041"/>
      <c r="BZ12" s="1041"/>
      <c r="CA12" s="1041"/>
      <c r="CB12" s="1041"/>
      <c r="CC12" s="1041"/>
      <c r="CD12" s="1041"/>
      <c r="CE12" s="1041"/>
      <c r="CF12" s="1041"/>
      <c r="CG12" s="1042"/>
      <c r="CH12" s="1015">
        <v>1</v>
      </c>
      <c r="CI12" s="1016"/>
      <c r="CJ12" s="1016"/>
      <c r="CK12" s="1016"/>
      <c r="CL12" s="1017"/>
      <c r="CM12" s="1015">
        <v>27</v>
      </c>
      <c r="CN12" s="1016"/>
      <c r="CO12" s="1016"/>
      <c r="CP12" s="1016"/>
      <c r="CQ12" s="1017"/>
      <c r="CR12" s="1015">
        <v>10</v>
      </c>
      <c r="CS12" s="1016"/>
      <c r="CT12" s="1016"/>
      <c r="CU12" s="1016"/>
      <c r="CV12" s="1017"/>
      <c r="CW12" s="1015" t="s">
        <v>487</v>
      </c>
      <c r="CX12" s="1016"/>
      <c r="CY12" s="1016"/>
      <c r="CZ12" s="1016"/>
      <c r="DA12" s="1017"/>
      <c r="DB12" s="1015" t="s">
        <v>487</v>
      </c>
      <c r="DC12" s="1016"/>
      <c r="DD12" s="1016"/>
      <c r="DE12" s="1016"/>
      <c r="DF12" s="1017"/>
      <c r="DG12" s="1015" t="s">
        <v>487</v>
      </c>
      <c r="DH12" s="1016"/>
      <c r="DI12" s="1016"/>
      <c r="DJ12" s="1016"/>
      <c r="DK12" s="1017"/>
      <c r="DL12" s="1015" t="s">
        <v>487</v>
      </c>
      <c r="DM12" s="1016"/>
      <c r="DN12" s="1016"/>
      <c r="DO12" s="1016"/>
      <c r="DP12" s="1017"/>
      <c r="DQ12" s="1015" t="s">
        <v>487</v>
      </c>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567</v>
      </c>
      <c r="BT13" s="1041"/>
      <c r="BU13" s="1041"/>
      <c r="BV13" s="1041"/>
      <c r="BW13" s="1041"/>
      <c r="BX13" s="1041"/>
      <c r="BY13" s="1041"/>
      <c r="BZ13" s="1041"/>
      <c r="CA13" s="1041"/>
      <c r="CB13" s="1041"/>
      <c r="CC13" s="1041"/>
      <c r="CD13" s="1041"/>
      <c r="CE13" s="1041"/>
      <c r="CF13" s="1041"/>
      <c r="CG13" s="1042"/>
      <c r="CH13" s="1015">
        <v>7</v>
      </c>
      <c r="CI13" s="1016"/>
      <c r="CJ13" s="1016"/>
      <c r="CK13" s="1016"/>
      <c r="CL13" s="1017"/>
      <c r="CM13" s="1015">
        <v>113</v>
      </c>
      <c r="CN13" s="1016"/>
      <c r="CO13" s="1016"/>
      <c r="CP13" s="1016"/>
      <c r="CQ13" s="1017"/>
      <c r="CR13" s="1015">
        <v>55</v>
      </c>
      <c r="CS13" s="1016"/>
      <c r="CT13" s="1016"/>
      <c r="CU13" s="1016"/>
      <c r="CV13" s="1017"/>
      <c r="CW13" s="1015" t="s">
        <v>487</v>
      </c>
      <c r="CX13" s="1016"/>
      <c r="CY13" s="1016"/>
      <c r="CZ13" s="1016"/>
      <c r="DA13" s="1017"/>
      <c r="DB13" s="1015" t="s">
        <v>487</v>
      </c>
      <c r="DC13" s="1016"/>
      <c r="DD13" s="1016"/>
      <c r="DE13" s="1016"/>
      <c r="DF13" s="1017"/>
      <c r="DG13" s="1015" t="s">
        <v>487</v>
      </c>
      <c r="DH13" s="1016"/>
      <c r="DI13" s="1016"/>
      <c r="DJ13" s="1016"/>
      <c r="DK13" s="1017"/>
      <c r="DL13" s="1015" t="s">
        <v>487</v>
      </c>
      <c r="DM13" s="1016"/>
      <c r="DN13" s="1016"/>
      <c r="DO13" s="1016"/>
      <c r="DP13" s="1017"/>
      <c r="DQ13" s="1015" t="s">
        <v>487</v>
      </c>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568</v>
      </c>
      <c r="BT14" s="1041"/>
      <c r="BU14" s="1041"/>
      <c r="BV14" s="1041"/>
      <c r="BW14" s="1041"/>
      <c r="BX14" s="1041"/>
      <c r="BY14" s="1041"/>
      <c r="BZ14" s="1041"/>
      <c r="CA14" s="1041"/>
      <c r="CB14" s="1041"/>
      <c r="CC14" s="1041"/>
      <c r="CD14" s="1041"/>
      <c r="CE14" s="1041"/>
      <c r="CF14" s="1041"/>
      <c r="CG14" s="1042"/>
      <c r="CH14" s="1015">
        <v>5</v>
      </c>
      <c r="CI14" s="1016"/>
      <c r="CJ14" s="1016"/>
      <c r="CK14" s="1016"/>
      <c r="CL14" s="1017"/>
      <c r="CM14" s="1015">
        <v>13</v>
      </c>
      <c r="CN14" s="1016"/>
      <c r="CO14" s="1016"/>
      <c r="CP14" s="1016"/>
      <c r="CQ14" s="1017"/>
      <c r="CR14" s="1015">
        <v>9</v>
      </c>
      <c r="CS14" s="1016"/>
      <c r="CT14" s="1016"/>
      <c r="CU14" s="1016"/>
      <c r="CV14" s="1017"/>
      <c r="CW14" s="1015" t="s">
        <v>487</v>
      </c>
      <c r="CX14" s="1016"/>
      <c r="CY14" s="1016"/>
      <c r="CZ14" s="1016"/>
      <c r="DA14" s="1017"/>
      <c r="DB14" s="1015" t="s">
        <v>487</v>
      </c>
      <c r="DC14" s="1016"/>
      <c r="DD14" s="1016"/>
      <c r="DE14" s="1016"/>
      <c r="DF14" s="1017"/>
      <c r="DG14" s="1015" t="s">
        <v>487</v>
      </c>
      <c r="DH14" s="1016"/>
      <c r="DI14" s="1016"/>
      <c r="DJ14" s="1016"/>
      <c r="DK14" s="1017"/>
      <c r="DL14" s="1015" t="s">
        <v>487</v>
      </c>
      <c r="DM14" s="1016"/>
      <c r="DN14" s="1016"/>
      <c r="DO14" s="1016"/>
      <c r="DP14" s="1017"/>
      <c r="DQ14" s="1015" t="s">
        <v>487</v>
      </c>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569</v>
      </c>
      <c r="BT15" s="1041"/>
      <c r="BU15" s="1041"/>
      <c r="BV15" s="1041"/>
      <c r="BW15" s="1041"/>
      <c r="BX15" s="1041"/>
      <c r="BY15" s="1041"/>
      <c r="BZ15" s="1041"/>
      <c r="CA15" s="1041"/>
      <c r="CB15" s="1041"/>
      <c r="CC15" s="1041"/>
      <c r="CD15" s="1041"/>
      <c r="CE15" s="1041"/>
      <c r="CF15" s="1041"/>
      <c r="CG15" s="1042"/>
      <c r="CH15" s="1015">
        <v>0</v>
      </c>
      <c r="CI15" s="1016"/>
      <c r="CJ15" s="1016"/>
      <c r="CK15" s="1016"/>
      <c r="CL15" s="1017"/>
      <c r="CM15" s="1015">
        <v>54</v>
      </c>
      <c r="CN15" s="1016"/>
      <c r="CO15" s="1016"/>
      <c r="CP15" s="1016"/>
      <c r="CQ15" s="1017"/>
      <c r="CR15" s="1015">
        <v>50</v>
      </c>
      <c r="CS15" s="1016"/>
      <c r="CT15" s="1016"/>
      <c r="CU15" s="1016"/>
      <c r="CV15" s="1017"/>
      <c r="CW15" s="1015" t="s">
        <v>487</v>
      </c>
      <c r="CX15" s="1016"/>
      <c r="CY15" s="1016"/>
      <c r="CZ15" s="1016"/>
      <c r="DA15" s="1017"/>
      <c r="DB15" s="1015" t="s">
        <v>487</v>
      </c>
      <c r="DC15" s="1016"/>
      <c r="DD15" s="1016"/>
      <c r="DE15" s="1016"/>
      <c r="DF15" s="1017"/>
      <c r="DG15" s="1015" t="s">
        <v>487</v>
      </c>
      <c r="DH15" s="1016"/>
      <c r="DI15" s="1016"/>
      <c r="DJ15" s="1016"/>
      <c r="DK15" s="1017"/>
      <c r="DL15" s="1015" t="s">
        <v>487</v>
      </c>
      <c r="DM15" s="1016"/>
      <c r="DN15" s="1016"/>
      <c r="DO15" s="1016"/>
      <c r="DP15" s="1017"/>
      <c r="DQ15" s="1015" t="s">
        <v>487</v>
      </c>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570</v>
      </c>
      <c r="BT16" s="1041"/>
      <c r="BU16" s="1041"/>
      <c r="BV16" s="1041"/>
      <c r="BW16" s="1041"/>
      <c r="BX16" s="1041"/>
      <c r="BY16" s="1041"/>
      <c r="BZ16" s="1041"/>
      <c r="CA16" s="1041"/>
      <c r="CB16" s="1041"/>
      <c r="CC16" s="1041"/>
      <c r="CD16" s="1041"/>
      <c r="CE16" s="1041"/>
      <c r="CF16" s="1041"/>
      <c r="CG16" s="1042"/>
      <c r="CH16" s="1015">
        <v>-1</v>
      </c>
      <c r="CI16" s="1016"/>
      <c r="CJ16" s="1016"/>
      <c r="CK16" s="1016"/>
      <c r="CL16" s="1017"/>
      <c r="CM16" s="1015">
        <v>3</v>
      </c>
      <c r="CN16" s="1016"/>
      <c r="CO16" s="1016"/>
      <c r="CP16" s="1016"/>
      <c r="CQ16" s="1017"/>
      <c r="CR16" s="1015">
        <v>3</v>
      </c>
      <c r="CS16" s="1016"/>
      <c r="CT16" s="1016"/>
      <c r="CU16" s="1016"/>
      <c r="CV16" s="1017"/>
      <c r="CW16" s="1015" t="s">
        <v>487</v>
      </c>
      <c r="CX16" s="1016"/>
      <c r="CY16" s="1016"/>
      <c r="CZ16" s="1016"/>
      <c r="DA16" s="1017"/>
      <c r="DB16" s="1015" t="s">
        <v>487</v>
      </c>
      <c r="DC16" s="1016"/>
      <c r="DD16" s="1016"/>
      <c r="DE16" s="1016"/>
      <c r="DF16" s="1017"/>
      <c r="DG16" s="1015" t="s">
        <v>487</v>
      </c>
      <c r="DH16" s="1016"/>
      <c r="DI16" s="1016"/>
      <c r="DJ16" s="1016"/>
      <c r="DK16" s="1017"/>
      <c r="DL16" s="1015" t="s">
        <v>487</v>
      </c>
      <c r="DM16" s="1016"/>
      <c r="DN16" s="1016"/>
      <c r="DO16" s="1016"/>
      <c r="DP16" s="1017"/>
      <c r="DQ16" s="1015" t="s">
        <v>487</v>
      </c>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t="s">
        <v>571</v>
      </c>
      <c r="BT17" s="1041"/>
      <c r="BU17" s="1041"/>
      <c r="BV17" s="1041"/>
      <c r="BW17" s="1041"/>
      <c r="BX17" s="1041"/>
      <c r="BY17" s="1041"/>
      <c r="BZ17" s="1041"/>
      <c r="CA17" s="1041"/>
      <c r="CB17" s="1041"/>
      <c r="CC17" s="1041"/>
      <c r="CD17" s="1041"/>
      <c r="CE17" s="1041"/>
      <c r="CF17" s="1041"/>
      <c r="CG17" s="1042"/>
      <c r="CH17" s="1015" t="s">
        <v>487</v>
      </c>
      <c r="CI17" s="1016"/>
      <c r="CJ17" s="1016"/>
      <c r="CK17" s="1016"/>
      <c r="CL17" s="1017"/>
      <c r="CM17" s="1015">
        <v>53</v>
      </c>
      <c r="CN17" s="1016"/>
      <c r="CO17" s="1016"/>
      <c r="CP17" s="1016"/>
      <c r="CQ17" s="1017"/>
      <c r="CR17" s="1015">
        <v>50</v>
      </c>
      <c r="CS17" s="1016"/>
      <c r="CT17" s="1016"/>
      <c r="CU17" s="1016"/>
      <c r="CV17" s="1017"/>
      <c r="CW17" s="1015">
        <v>32</v>
      </c>
      <c r="CX17" s="1016"/>
      <c r="CY17" s="1016"/>
      <c r="CZ17" s="1016"/>
      <c r="DA17" s="1017"/>
      <c r="DB17" s="1015" t="s">
        <v>487</v>
      </c>
      <c r="DC17" s="1016"/>
      <c r="DD17" s="1016"/>
      <c r="DE17" s="1016"/>
      <c r="DF17" s="1017"/>
      <c r="DG17" s="1015" t="s">
        <v>487</v>
      </c>
      <c r="DH17" s="1016"/>
      <c r="DI17" s="1016"/>
      <c r="DJ17" s="1016"/>
      <c r="DK17" s="1017"/>
      <c r="DL17" s="1015" t="s">
        <v>487</v>
      </c>
      <c r="DM17" s="1016"/>
      <c r="DN17" s="1016"/>
      <c r="DO17" s="1016"/>
      <c r="DP17" s="1017"/>
      <c r="DQ17" s="1015" t="s">
        <v>487</v>
      </c>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t="s">
        <v>564</v>
      </c>
      <c r="BS18" s="1040" t="s">
        <v>572</v>
      </c>
      <c r="BT18" s="1041"/>
      <c r="BU18" s="1041"/>
      <c r="BV18" s="1041"/>
      <c r="BW18" s="1041"/>
      <c r="BX18" s="1041"/>
      <c r="BY18" s="1041"/>
      <c r="BZ18" s="1041"/>
      <c r="CA18" s="1041"/>
      <c r="CB18" s="1041"/>
      <c r="CC18" s="1041"/>
      <c r="CD18" s="1041"/>
      <c r="CE18" s="1041"/>
      <c r="CF18" s="1041"/>
      <c r="CG18" s="1042"/>
      <c r="CH18" s="1015">
        <v>169</v>
      </c>
      <c r="CI18" s="1016"/>
      <c r="CJ18" s="1016"/>
      <c r="CK18" s="1016"/>
      <c r="CL18" s="1017"/>
      <c r="CM18" s="1015">
        <v>6278</v>
      </c>
      <c r="CN18" s="1016"/>
      <c r="CO18" s="1016"/>
      <c r="CP18" s="1016"/>
      <c r="CQ18" s="1017"/>
      <c r="CR18" s="1015">
        <v>5872</v>
      </c>
      <c r="CS18" s="1016"/>
      <c r="CT18" s="1016"/>
      <c r="CU18" s="1016"/>
      <c r="CV18" s="1017"/>
      <c r="CW18" s="1015">
        <v>216</v>
      </c>
      <c r="CX18" s="1016"/>
      <c r="CY18" s="1016"/>
      <c r="CZ18" s="1016"/>
      <c r="DA18" s="1017"/>
      <c r="DB18" s="1015" t="s">
        <v>487</v>
      </c>
      <c r="DC18" s="1016"/>
      <c r="DD18" s="1016"/>
      <c r="DE18" s="1016"/>
      <c r="DF18" s="1017"/>
      <c r="DG18" s="1015" t="s">
        <v>487</v>
      </c>
      <c r="DH18" s="1016"/>
      <c r="DI18" s="1016"/>
      <c r="DJ18" s="1016"/>
      <c r="DK18" s="1017"/>
      <c r="DL18" s="1015" t="s">
        <v>487</v>
      </c>
      <c r="DM18" s="1016"/>
      <c r="DN18" s="1016"/>
      <c r="DO18" s="1016"/>
      <c r="DP18" s="1017"/>
      <c r="DQ18" s="1015" t="s">
        <v>487</v>
      </c>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t="s">
        <v>573</v>
      </c>
      <c r="BT19" s="1041"/>
      <c r="BU19" s="1041"/>
      <c r="BV19" s="1041"/>
      <c r="BW19" s="1041"/>
      <c r="BX19" s="1041"/>
      <c r="BY19" s="1041"/>
      <c r="BZ19" s="1041"/>
      <c r="CA19" s="1041"/>
      <c r="CB19" s="1041"/>
      <c r="CC19" s="1041"/>
      <c r="CD19" s="1041"/>
      <c r="CE19" s="1041"/>
      <c r="CF19" s="1041"/>
      <c r="CG19" s="1042"/>
      <c r="CH19" s="1015">
        <v>-288</v>
      </c>
      <c r="CI19" s="1016"/>
      <c r="CJ19" s="1016"/>
      <c r="CK19" s="1016"/>
      <c r="CL19" s="1017"/>
      <c r="CM19" s="1015">
        <v>602</v>
      </c>
      <c r="CN19" s="1016"/>
      <c r="CO19" s="1016"/>
      <c r="CP19" s="1016"/>
      <c r="CQ19" s="1017"/>
      <c r="CR19" s="1015">
        <v>0</v>
      </c>
      <c r="CS19" s="1016"/>
      <c r="CT19" s="1016"/>
      <c r="CU19" s="1016"/>
      <c r="CV19" s="1017"/>
      <c r="CW19" s="1015">
        <v>226</v>
      </c>
      <c r="CX19" s="1016"/>
      <c r="CY19" s="1016"/>
      <c r="CZ19" s="1016"/>
      <c r="DA19" s="1017"/>
      <c r="DB19" s="1015" t="s">
        <v>487</v>
      </c>
      <c r="DC19" s="1016"/>
      <c r="DD19" s="1016"/>
      <c r="DE19" s="1016"/>
      <c r="DF19" s="1017"/>
      <c r="DG19" s="1015" t="s">
        <v>487</v>
      </c>
      <c r="DH19" s="1016"/>
      <c r="DI19" s="1016"/>
      <c r="DJ19" s="1016"/>
      <c r="DK19" s="1017"/>
      <c r="DL19" s="1015" t="s">
        <v>487</v>
      </c>
      <c r="DM19" s="1016"/>
      <c r="DN19" s="1016"/>
      <c r="DO19" s="1016"/>
      <c r="DP19" s="1017"/>
      <c r="DQ19" s="1015" t="s">
        <v>487</v>
      </c>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t="s">
        <v>564</v>
      </c>
      <c r="BS20" s="1040" t="s">
        <v>574</v>
      </c>
      <c r="BT20" s="1041"/>
      <c r="BU20" s="1041"/>
      <c r="BV20" s="1041"/>
      <c r="BW20" s="1041"/>
      <c r="BX20" s="1041"/>
      <c r="BY20" s="1041"/>
      <c r="BZ20" s="1041"/>
      <c r="CA20" s="1041"/>
      <c r="CB20" s="1041"/>
      <c r="CC20" s="1041"/>
      <c r="CD20" s="1041"/>
      <c r="CE20" s="1041"/>
      <c r="CF20" s="1041"/>
      <c r="CG20" s="1042"/>
      <c r="CH20" s="1015">
        <v>-22</v>
      </c>
      <c r="CI20" s="1016"/>
      <c r="CJ20" s="1016"/>
      <c r="CK20" s="1016"/>
      <c r="CL20" s="1017"/>
      <c r="CM20" s="1015">
        <v>690</v>
      </c>
      <c r="CN20" s="1016"/>
      <c r="CO20" s="1016"/>
      <c r="CP20" s="1016"/>
      <c r="CQ20" s="1017"/>
      <c r="CR20" s="1015">
        <v>777</v>
      </c>
      <c r="CS20" s="1016"/>
      <c r="CT20" s="1016"/>
      <c r="CU20" s="1016"/>
      <c r="CV20" s="1017"/>
      <c r="CW20" s="1015">
        <v>1082</v>
      </c>
      <c r="CX20" s="1016"/>
      <c r="CY20" s="1016"/>
      <c r="CZ20" s="1016"/>
      <c r="DA20" s="1017"/>
      <c r="DB20" s="1015">
        <v>3495</v>
      </c>
      <c r="DC20" s="1016"/>
      <c r="DD20" s="1016"/>
      <c r="DE20" s="1016"/>
      <c r="DF20" s="1017"/>
      <c r="DG20" s="1015" t="s">
        <v>487</v>
      </c>
      <c r="DH20" s="1016"/>
      <c r="DI20" s="1016"/>
      <c r="DJ20" s="1016"/>
      <c r="DK20" s="1017"/>
      <c r="DL20" s="1015" t="s">
        <v>487</v>
      </c>
      <c r="DM20" s="1016"/>
      <c r="DN20" s="1016"/>
      <c r="DO20" s="1016"/>
      <c r="DP20" s="1017"/>
      <c r="DQ20" s="1015">
        <v>86</v>
      </c>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369</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370</v>
      </c>
      <c r="B23" s="970" t="s">
        <v>371</v>
      </c>
      <c r="C23" s="971"/>
      <c r="D23" s="971"/>
      <c r="E23" s="971"/>
      <c r="F23" s="971"/>
      <c r="G23" s="971"/>
      <c r="H23" s="971"/>
      <c r="I23" s="971"/>
      <c r="J23" s="971"/>
      <c r="K23" s="971"/>
      <c r="L23" s="971"/>
      <c r="M23" s="971"/>
      <c r="N23" s="971"/>
      <c r="O23" s="971"/>
      <c r="P23" s="972"/>
      <c r="Q23" s="1094">
        <v>132174</v>
      </c>
      <c r="R23" s="1095"/>
      <c r="S23" s="1095"/>
      <c r="T23" s="1095"/>
      <c r="U23" s="1095"/>
      <c r="V23" s="1095">
        <v>129484</v>
      </c>
      <c r="W23" s="1095"/>
      <c r="X23" s="1095"/>
      <c r="Y23" s="1095"/>
      <c r="Z23" s="1095"/>
      <c r="AA23" s="1095">
        <v>2690</v>
      </c>
      <c r="AB23" s="1095"/>
      <c r="AC23" s="1095"/>
      <c r="AD23" s="1095"/>
      <c r="AE23" s="1096"/>
      <c r="AF23" s="1097">
        <v>2473</v>
      </c>
      <c r="AG23" s="1095"/>
      <c r="AH23" s="1095"/>
      <c r="AI23" s="1095"/>
      <c r="AJ23" s="1098"/>
      <c r="AK23" s="1099"/>
      <c r="AL23" s="1100"/>
      <c r="AM23" s="1100"/>
      <c r="AN23" s="1100"/>
      <c r="AO23" s="1100"/>
      <c r="AP23" s="1095">
        <v>166807</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372</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373</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346</v>
      </c>
      <c r="B26" s="1022"/>
      <c r="C26" s="1022"/>
      <c r="D26" s="1022"/>
      <c r="E26" s="1022"/>
      <c r="F26" s="1022"/>
      <c r="G26" s="1022"/>
      <c r="H26" s="1022"/>
      <c r="I26" s="1022"/>
      <c r="J26" s="1022"/>
      <c r="K26" s="1022"/>
      <c r="L26" s="1022"/>
      <c r="M26" s="1022"/>
      <c r="N26" s="1022"/>
      <c r="O26" s="1022"/>
      <c r="P26" s="1023"/>
      <c r="Q26" s="1027" t="s">
        <v>374</v>
      </c>
      <c r="R26" s="1028"/>
      <c r="S26" s="1028"/>
      <c r="T26" s="1028"/>
      <c r="U26" s="1029"/>
      <c r="V26" s="1027" t="s">
        <v>375</v>
      </c>
      <c r="W26" s="1028"/>
      <c r="X26" s="1028"/>
      <c r="Y26" s="1028"/>
      <c r="Z26" s="1029"/>
      <c r="AA26" s="1027" t="s">
        <v>376</v>
      </c>
      <c r="AB26" s="1028"/>
      <c r="AC26" s="1028"/>
      <c r="AD26" s="1028"/>
      <c r="AE26" s="1028"/>
      <c r="AF26" s="1085" t="s">
        <v>377</v>
      </c>
      <c r="AG26" s="1034"/>
      <c r="AH26" s="1034"/>
      <c r="AI26" s="1034"/>
      <c r="AJ26" s="1086"/>
      <c r="AK26" s="1028" t="s">
        <v>378</v>
      </c>
      <c r="AL26" s="1028"/>
      <c r="AM26" s="1028"/>
      <c r="AN26" s="1028"/>
      <c r="AO26" s="1029"/>
      <c r="AP26" s="1027" t="s">
        <v>379</v>
      </c>
      <c r="AQ26" s="1028"/>
      <c r="AR26" s="1028"/>
      <c r="AS26" s="1028"/>
      <c r="AT26" s="1029"/>
      <c r="AU26" s="1027" t="s">
        <v>380</v>
      </c>
      <c r="AV26" s="1028"/>
      <c r="AW26" s="1028"/>
      <c r="AX26" s="1028"/>
      <c r="AY26" s="1029"/>
      <c r="AZ26" s="1027" t="s">
        <v>381</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554</v>
      </c>
      <c r="C28" s="1077"/>
      <c r="D28" s="1077"/>
      <c r="E28" s="1077"/>
      <c r="F28" s="1077"/>
      <c r="G28" s="1077"/>
      <c r="H28" s="1077"/>
      <c r="I28" s="1077"/>
      <c r="J28" s="1077"/>
      <c r="K28" s="1077"/>
      <c r="L28" s="1077"/>
      <c r="M28" s="1077"/>
      <c r="N28" s="1077"/>
      <c r="O28" s="1077"/>
      <c r="P28" s="1078"/>
      <c r="Q28" s="1079">
        <v>40256</v>
      </c>
      <c r="R28" s="1080"/>
      <c r="S28" s="1080"/>
      <c r="T28" s="1080"/>
      <c r="U28" s="1080"/>
      <c r="V28" s="1080">
        <v>39731</v>
      </c>
      <c r="W28" s="1080"/>
      <c r="X28" s="1080"/>
      <c r="Y28" s="1080"/>
      <c r="Z28" s="1080"/>
      <c r="AA28" s="1080">
        <v>525</v>
      </c>
      <c r="AB28" s="1080"/>
      <c r="AC28" s="1080"/>
      <c r="AD28" s="1080"/>
      <c r="AE28" s="1081"/>
      <c r="AF28" s="1082">
        <v>525</v>
      </c>
      <c r="AG28" s="1080"/>
      <c r="AH28" s="1080"/>
      <c r="AI28" s="1080"/>
      <c r="AJ28" s="1083"/>
      <c r="AK28" s="1084">
        <v>3257</v>
      </c>
      <c r="AL28" s="1072"/>
      <c r="AM28" s="1072"/>
      <c r="AN28" s="1072"/>
      <c r="AO28" s="1072"/>
      <c r="AP28" s="1072" t="s">
        <v>487</v>
      </c>
      <c r="AQ28" s="1072"/>
      <c r="AR28" s="1072"/>
      <c r="AS28" s="1072"/>
      <c r="AT28" s="1072"/>
      <c r="AU28" s="1072" t="s">
        <v>487</v>
      </c>
      <c r="AV28" s="1072"/>
      <c r="AW28" s="1072"/>
      <c r="AX28" s="1072"/>
      <c r="AY28" s="1072"/>
      <c r="AZ28" s="1073" t="s">
        <v>487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382</v>
      </c>
      <c r="C29" s="1058"/>
      <c r="D29" s="1058"/>
      <c r="E29" s="1058"/>
      <c r="F29" s="1058"/>
      <c r="G29" s="1058"/>
      <c r="H29" s="1058"/>
      <c r="I29" s="1058"/>
      <c r="J29" s="1058"/>
      <c r="K29" s="1058"/>
      <c r="L29" s="1058"/>
      <c r="M29" s="1058"/>
      <c r="N29" s="1058"/>
      <c r="O29" s="1058"/>
      <c r="P29" s="1059"/>
      <c r="Q29" s="1069">
        <v>26269</v>
      </c>
      <c r="R29" s="1070"/>
      <c r="S29" s="1070"/>
      <c r="T29" s="1070"/>
      <c r="U29" s="1070"/>
      <c r="V29" s="1070">
        <v>25731</v>
      </c>
      <c r="W29" s="1070"/>
      <c r="X29" s="1070"/>
      <c r="Y29" s="1070"/>
      <c r="Z29" s="1070"/>
      <c r="AA29" s="1070">
        <v>538</v>
      </c>
      <c r="AB29" s="1070"/>
      <c r="AC29" s="1070"/>
      <c r="AD29" s="1070"/>
      <c r="AE29" s="1071"/>
      <c r="AF29" s="1063">
        <v>538</v>
      </c>
      <c r="AG29" s="1064"/>
      <c r="AH29" s="1064"/>
      <c r="AI29" s="1064"/>
      <c r="AJ29" s="1065"/>
      <c r="AK29" s="1006">
        <v>3721</v>
      </c>
      <c r="AL29" s="997"/>
      <c r="AM29" s="997"/>
      <c r="AN29" s="997"/>
      <c r="AO29" s="997"/>
      <c r="AP29" s="997" t="s">
        <v>487</v>
      </c>
      <c r="AQ29" s="997"/>
      <c r="AR29" s="997"/>
      <c r="AS29" s="997"/>
      <c r="AT29" s="997"/>
      <c r="AU29" s="997" t="s">
        <v>487</v>
      </c>
      <c r="AV29" s="997"/>
      <c r="AW29" s="997"/>
      <c r="AX29" s="997"/>
      <c r="AY29" s="997"/>
      <c r="AZ29" s="1068" t="s">
        <v>487</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383</v>
      </c>
      <c r="C30" s="1058"/>
      <c r="D30" s="1058"/>
      <c r="E30" s="1058"/>
      <c r="F30" s="1058"/>
      <c r="G30" s="1058"/>
      <c r="H30" s="1058"/>
      <c r="I30" s="1058"/>
      <c r="J30" s="1058"/>
      <c r="K30" s="1058"/>
      <c r="L30" s="1058"/>
      <c r="M30" s="1058"/>
      <c r="N30" s="1058"/>
      <c r="O30" s="1058"/>
      <c r="P30" s="1059"/>
      <c r="Q30" s="1069">
        <v>40</v>
      </c>
      <c r="R30" s="1070"/>
      <c r="S30" s="1070"/>
      <c r="T30" s="1070"/>
      <c r="U30" s="1070"/>
      <c r="V30" s="1070">
        <v>35</v>
      </c>
      <c r="W30" s="1070"/>
      <c r="X30" s="1070"/>
      <c r="Y30" s="1070"/>
      <c r="Z30" s="1070"/>
      <c r="AA30" s="1070">
        <v>4</v>
      </c>
      <c r="AB30" s="1070"/>
      <c r="AC30" s="1070"/>
      <c r="AD30" s="1070"/>
      <c r="AE30" s="1071"/>
      <c r="AF30" s="1063">
        <v>4</v>
      </c>
      <c r="AG30" s="1064"/>
      <c r="AH30" s="1064"/>
      <c r="AI30" s="1064"/>
      <c r="AJ30" s="1065"/>
      <c r="AK30" s="1006" t="s">
        <v>487</v>
      </c>
      <c r="AL30" s="997"/>
      <c r="AM30" s="997"/>
      <c r="AN30" s="997"/>
      <c r="AO30" s="997"/>
      <c r="AP30" s="997" t="s">
        <v>487</v>
      </c>
      <c r="AQ30" s="997"/>
      <c r="AR30" s="997"/>
      <c r="AS30" s="997"/>
      <c r="AT30" s="997"/>
      <c r="AU30" s="997" t="s">
        <v>487</v>
      </c>
      <c r="AV30" s="997"/>
      <c r="AW30" s="997"/>
      <c r="AX30" s="997"/>
      <c r="AY30" s="997"/>
      <c r="AZ30" s="1068" t="s">
        <v>487</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384</v>
      </c>
      <c r="C31" s="1058"/>
      <c r="D31" s="1058"/>
      <c r="E31" s="1058"/>
      <c r="F31" s="1058"/>
      <c r="G31" s="1058"/>
      <c r="H31" s="1058"/>
      <c r="I31" s="1058"/>
      <c r="J31" s="1058"/>
      <c r="K31" s="1058"/>
      <c r="L31" s="1058"/>
      <c r="M31" s="1058"/>
      <c r="N31" s="1058"/>
      <c r="O31" s="1058"/>
      <c r="P31" s="1059"/>
      <c r="Q31" s="1069">
        <v>4399</v>
      </c>
      <c r="R31" s="1070"/>
      <c r="S31" s="1070"/>
      <c r="T31" s="1070"/>
      <c r="U31" s="1070"/>
      <c r="V31" s="1070">
        <v>4271</v>
      </c>
      <c r="W31" s="1070"/>
      <c r="X31" s="1070"/>
      <c r="Y31" s="1070"/>
      <c r="Z31" s="1070"/>
      <c r="AA31" s="1070">
        <v>129</v>
      </c>
      <c r="AB31" s="1070"/>
      <c r="AC31" s="1070"/>
      <c r="AD31" s="1070"/>
      <c r="AE31" s="1071"/>
      <c r="AF31" s="1063">
        <v>129</v>
      </c>
      <c r="AG31" s="1064"/>
      <c r="AH31" s="1064"/>
      <c r="AI31" s="1064"/>
      <c r="AJ31" s="1065"/>
      <c r="AK31" s="1006">
        <v>1072</v>
      </c>
      <c r="AL31" s="997"/>
      <c r="AM31" s="997"/>
      <c r="AN31" s="997"/>
      <c r="AO31" s="997"/>
      <c r="AP31" s="997" t="s">
        <v>487</v>
      </c>
      <c r="AQ31" s="997"/>
      <c r="AR31" s="997"/>
      <c r="AS31" s="997"/>
      <c r="AT31" s="997"/>
      <c r="AU31" s="997" t="s">
        <v>487</v>
      </c>
      <c r="AV31" s="997"/>
      <c r="AW31" s="997"/>
      <c r="AX31" s="997"/>
      <c r="AY31" s="997"/>
      <c r="AZ31" s="1068" t="s">
        <v>487</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385</v>
      </c>
      <c r="C32" s="1058"/>
      <c r="D32" s="1058"/>
      <c r="E32" s="1058"/>
      <c r="F32" s="1058"/>
      <c r="G32" s="1058"/>
      <c r="H32" s="1058"/>
      <c r="I32" s="1058"/>
      <c r="J32" s="1058"/>
      <c r="K32" s="1058"/>
      <c r="L32" s="1058"/>
      <c r="M32" s="1058"/>
      <c r="N32" s="1058"/>
      <c r="O32" s="1058"/>
      <c r="P32" s="1059"/>
      <c r="Q32" s="1069">
        <v>6681</v>
      </c>
      <c r="R32" s="1070"/>
      <c r="S32" s="1070"/>
      <c r="T32" s="1070"/>
      <c r="U32" s="1070"/>
      <c r="V32" s="1070">
        <v>5447</v>
      </c>
      <c r="W32" s="1070"/>
      <c r="X32" s="1070"/>
      <c r="Y32" s="1070"/>
      <c r="Z32" s="1070"/>
      <c r="AA32" s="1070">
        <v>1234</v>
      </c>
      <c r="AB32" s="1070"/>
      <c r="AC32" s="1070"/>
      <c r="AD32" s="1070"/>
      <c r="AE32" s="1071"/>
      <c r="AF32" s="1063">
        <v>4211</v>
      </c>
      <c r="AG32" s="1064"/>
      <c r="AH32" s="1064"/>
      <c r="AI32" s="1064"/>
      <c r="AJ32" s="1065"/>
      <c r="AK32" s="1006">
        <v>251</v>
      </c>
      <c r="AL32" s="997"/>
      <c r="AM32" s="997"/>
      <c r="AN32" s="997"/>
      <c r="AO32" s="997"/>
      <c r="AP32" s="997">
        <v>14949</v>
      </c>
      <c r="AQ32" s="997"/>
      <c r="AR32" s="997"/>
      <c r="AS32" s="997"/>
      <c r="AT32" s="997"/>
      <c r="AU32" s="997">
        <v>1659</v>
      </c>
      <c r="AV32" s="997"/>
      <c r="AW32" s="997"/>
      <c r="AX32" s="997"/>
      <c r="AY32" s="997"/>
      <c r="AZ32" s="1068" t="s">
        <v>487</v>
      </c>
      <c r="BA32" s="1068"/>
      <c r="BB32" s="1068"/>
      <c r="BC32" s="1068"/>
      <c r="BD32" s="1068"/>
      <c r="BE32" s="1052" t="s">
        <v>386</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387</v>
      </c>
      <c r="C33" s="1058"/>
      <c r="D33" s="1058"/>
      <c r="E33" s="1058"/>
      <c r="F33" s="1058"/>
      <c r="G33" s="1058"/>
      <c r="H33" s="1058"/>
      <c r="I33" s="1058"/>
      <c r="J33" s="1058"/>
      <c r="K33" s="1058"/>
      <c r="L33" s="1058"/>
      <c r="M33" s="1058"/>
      <c r="N33" s="1058"/>
      <c r="O33" s="1058"/>
      <c r="P33" s="1059"/>
      <c r="Q33" s="1069">
        <v>240</v>
      </c>
      <c r="R33" s="1070"/>
      <c r="S33" s="1070"/>
      <c r="T33" s="1070"/>
      <c r="U33" s="1070"/>
      <c r="V33" s="1070">
        <v>246</v>
      </c>
      <c r="W33" s="1070"/>
      <c r="X33" s="1070"/>
      <c r="Y33" s="1070"/>
      <c r="Z33" s="1070"/>
      <c r="AA33" s="1070">
        <v>-6</v>
      </c>
      <c r="AB33" s="1070"/>
      <c r="AC33" s="1070"/>
      <c r="AD33" s="1070"/>
      <c r="AE33" s="1071"/>
      <c r="AF33" s="1063">
        <v>436</v>
      </c>
      <c r="AG33" s="1064"/>
      <c r="AH33" s="1064"/>
      <c r="AI33" s="1064"/>
      <c r="AJ33" s="1065"/>
      <c r="AK33" s="1006" t="s">
        <v>487</v>
      </c>
      <c r="AL33" s="997"/>
      <c r="AM33" s="997"/>
      <c r="AN33" s="997"/>
      <c r="AO33" s="997"/>
      <c r="AP33" s="997" t="s">
        <v>487</v>
      </c>
      <c r="AQ33" s="997"/>
      <c r="AR33" s="997"/>
      <c r="AS33" s="997"/>
      <c r="AT33" s="997"/>
      <c r="AU33" s="997" t="s">
        <v>487</v>
      </c>
      <c r="AV33" s="997"/>
      <c r="AW33" s="997"/>
      <c r="AX33" s="997"/>
      <c r="AY33" s="997"/>
      <c r="AZ33" s="1068" t="s">
        <v>487</v>
      </c>
      <c r="BA33" s="1068"/>
      <c r="BB33" s="1068"/>
      <c r="BC33" s="1068"/>
      <c r="BD33" s="1068"/>
      <c r="BE33" s="1052" t="s">
        <v>386</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388</v>
      </c>
      <c r="C34" s="1058"/>
      <c r="D34" s="1058"/>
      <c r="E34" s="1058"/>
      <c r="F34" s="1058"/>
      <c r="G34" s="1058"/>
      <c r="H34" s="1058"/>
      <c r="I34" s="1058"/>
      <c r="J34" s="1058"/>
      <c r="K34" s="1058"/>
      <c r="L34" s="1058"/>
      <c r="M34" s="1058"/>
      <c r="N34" s="1058"/>
      <c r="O34" s="1058"/>
      <c r="P34" s="1059"/>
      <c r="Q34" s="1069">
        <v>8052</v>
      </c>
      <c r="R34" s="1070"/>
      <c r="S34" s="1070"/>
      <c r="T34" s="1070"/>
      <c r="U34" s="1070"/>
      <c r="V34" s="1070">
        <v>7138</v>
      </c>
      <c r="W34" s="1070"/>
      <c r="X34" s="1070"/>
      <c r="Y34" s="1070"/>
      <c r="Z34" s="1070"/>
      <c r="AA34" s="1070">
        <v>914</v>
      </c>
      <c r="AB34" s="1070"/>
      <c r="AC34" s="1070"/>
      <c r="AD34" s="1070"/>
      <c r="AE34" s="1071"/>
      <c r="AF34" s="1063">
        <v>1771</v>
      </c>
      <c r="AG34" s="1064"/>
      <c r="AH34" s="1064"/>
      <c r="AI34" s="1064"/>
      <c r="AJ34" s="1065"/>
      <c r="AK34" s="1006">
        <v>3123</v>
      </c>
      <c r="AL34" s="997"/>
      <c r="AM34" s="997"/>
      <c r="AN34" s="997"/>
      <c r="AO34" s="997"/>
      <c r="AP34" s="997">
        <v>55014</v>
      </c>
      <c r="AQ34" s="997"/>
      <c r="AR34" s="997"/>
      <c r="AS34" s="997"/>
      <c r="AT34" s="997"/>
      <c r="AU34" s="997">
        <v>29268</v>
      </c>
      <c r="AV34" s="997"/>
      <c r="AW34" s="997"/>
      <c r="AX34" s="997"/>
      <c r="AY34" s="997"/>
      <c r="AZ34" s="1068" t="s">
        <v>487</v>
      </c>
      <c r="BA34" s="1068"/>
      <c r="BB34" s="1068"/>
      <c r="BC34" s="1068"/>
      <c r="BD34" s="1068"/>
      <c r="BE34" s="1052" t="s">
        <v>386</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389</v>
      </c>
      <c r="C35" s="1058"/>
      <c r="D35" s="1058"/>
      <c r="E35" s="1058"/>
      <c r="F35" s="1058"/>
      <c r="G35" s="1058"/>
      <c r="H35" s="1058"/>
      <c r="I35" s="1058"/>
      <c r="J35" s="1058"/>
      <c r="K35" s="1058"/>
      <c r="L35" s="1058"/>
      <c r="M35" s="1058"/>
      <c r="N35" s="1058"/>
      <c r="O35" s="1058"/>
      <c r="P35" s="1059"/>
      <c r="Q35" s="1069">
        <v>1766</v>
      </c>
      <c r="R35" s="1070"/>
      <c r="S35" s="1070"/>
      <c r="T35" s="1070"/>
      <c r="U35" s="1070"/>
      <c r="V35" s="1070">
        <v>3464</v>
      </c>
      <c r="W35" s="1070"/>
      <c r="X35" s="1070"/>
      <c r="Y35" s="1070"/>
      <c r="Z35" s="1070"/>
      <c r="AA35" s="1070">
        <v>-1697</v>
      </c>
      <c r="AB35" s="1070"/>
      <c r="AC35" s="1070"/>
      <c r="AD35" s="1070"/>
      <c r="AE35" s="1071"/>
      <c r="AF35" s="1063">
        <v>685</v>
      </c>
      <c r="AG35" s="1064"/>
      <c r="AH35" s="1064"/>
      <c r="AI35" s="1064"/>
      <c r="AJ35" s="1065"/>
      <c r="AK35" s="1006">
        <v>349</v>
      </c>
      <c r="AL35" s="997"/>
      <c r="AM35" s="997"/>
      <c r="AN35" s="997"/>
      <c r="AO35" s="997"/>
      <c r="AP35" s="997">
        <v>1972</v>
      </c>
      <c r="AQ35" s="997"/>
      <c r="AR35" s="997"/>
      <c r="AS35" s="997"/>
      <c r="AT35" s="997"/>
      <c r="AU35" s="997">
        <v>475</v>
      </c>
      <c r="AV35" s="997"/>
      <c r="AW35" s="997"/>
      <c r="AX35" s="997"/>
      <c r="AY35" s="997"/>
      <c r="AZ35" s="1068" t="s">
        <v>487</v>
      </c>
      <c r="BA35" s="1068"/>
      <c r="BB35" s="1068"/>
      <c r="BC35" s="1068"/>
      <c r="BD35" s="1068"/>
      <c r="BE35" s="1052" t="s">
        <v>386</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t="s">
        <v>390</v>
      </c>
      <c r="C36" s="1058"/>
      <c r="D36" s="1058"/>
      <c r="E36" s="1058"/>
      <c r="F36" s="1058"/>
      <c r="G36" s="1058"/>
      <c r="H36" s="1058"/>
      <c r="I36" s="1058"/>
      <c r="J36" s="1058"/>
      <c r="K36" s="1058"/>
      <c r="L36" s="1058"/>
      <c r="M36" s="1058"/>
      <c r="N36" s="1058"/>
      <c r="O36" s="1058"/>
      <c r="P36" s="1059"/>
      <c r="Q36" s="1069">
        <v>25808</v>
      </c>
      <c r="R36" s="1070"/>
      <c r="S36" s="1070"/>
      <c r="T36" s="1070"/>
      <c r="U36" s="1070"/>
      <c r="V36" s="1070">
        <v>25291</v>
      </c>
      <c r="W36" s="1070"/>
      <c r="X36" s="1070"/>
      <c r="Y36" s="1070"/>
      <c r="Z36" s="1070"/>
      <c r="AA36" s="1070">
        <v>517</v>
      </c>
      <c r="AB36" s="1070"/>
      <c r="AC36" s="1070"/>
      <c r="AD36" s="1070"/>
      <c r="AE36" s="1071"/>
      <c r="AF36" s="1063">
        <v>1482</v>
      </c>
      <c r="AG36" s="1064"/>
      <c r="AH36" s="1064"/>
      <c r="AI36" s="1064"/>
      <c r="AJ36" s="1065"/>
      <c r="AK36" s="1006" t="s">
        <v>487</v>
      </c>
      <c r="AL36" s="997"/>
      <c r="AM36" s="997"/>
      <c r="AN36" s="997"/>
      <c r="AO36" s="997"/>
      <c r="AP36" s="997" t="s">
        <v>487</v>
      </c>
      <c r="AQ36" s="997"/>
      <c r="AR36" s="997"/>
      <c r="AS36" s="997"/>
      <c r="AT36" s="997"/>
      <c r="AU36" s="997" t="s">
        <v>487</v>
      </c>
      <c r="AV36" s="997"/>
      <c r="AW36" s="997"/>
      <c r="AX36" s="997"/>
      <c r="AY36" s="997"/>
      <c r="AZ36" s="1068" t="s">
        <v>487</v>
      </c>
      <c r="BA36" s="1068"/>
      <c r="BB36" s="1068"/>
      <c r="BC36" s="1068"/>
      <c r="BD36" s="1068"/>
      <c r="BE36" s="1052" t="s">
        <v>386</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t="s">
        <v>391</v>
      </c>
      <c r="C37" s="1058"/>
      <c r="D37" s="1058"/>
      <c r="E37" s="1058"/>
      <c r="F37" s="1058"/>
      <c r="G37" s="1058"/>
      <c r="H37" s="1058"/>
      <c r="I37" s="1058"/>
      <c r="J37" s="1058"/>
      <c r="K37" s="1058"/>
      <c r="L37" s="1058"/>
      <c r="M37" s="1058"/>
      <c r="N37" s="1058"/>
      <c r="O37" s="1058"/>
      <c r="P37" s="1059"/>
      <c r="Q37" s="1069">
        <v>132</v>
      </c>
      <c r="R37" s="1070"/>
      <c r="S37" s="1070"/>
      <c r="T37" s="1070"/>
      <c r="U37" s="1070"/>
      <c r="V37" s="1070">
        <v>121</v>
      </c>
      <c r="W37" s="1070"/>
      <c r="X37" s="1070"/>
      <c r="Y37" s="1070"/>
      <c r="Z37" s="1070"/>
      <c r="AA37" s="1070">
        <v>11</v>
      </c>
      <c r="AB37" s="1070"/>
      <c r="AC37" s="1070"/>
      <c r="AD37" s="1070"/>
      <c r="AE37" s="1071"/>
      <c r="AF37" s="1063">
        <v>11</v>
      </c>
      <c r="AG37" s="1064"/>
      <c r="AH37" s="1064"/>
      <c r="AI37" s="1064"/>
      <c r="AJ37" s="1065"/>
      <c r="AK37" s="1006">
        <v>13</v>
      </c>
      <c r="AL37" s="997"/>
      <c r="AM37" s="997"/>
      <c r="AN37" s="997"/>
      <c r="AO37" s="997"/>
      <c r="AP37" s="997">
        <v>19</v>
      </c>
      <c r="AQ37" s="997"/>
      <c r="AR37" s="997"/>
      <c r="AS37" s="997"/>
      <c r="AT37" s="997"/>
      <c r="AU37" s="997">
        <v>2</v>
      </c>
      <c r="AV37" s="997"/>
      <c r="AW37" s="997"/>
      <c r="AX37" s="997"/>
      <c r="AY37" s="997"/>
      <c r="AZ37" s="1068" t="s">
        <v>487</v>
      </c>
      <c r="BA37" s="1068"/>
      <c r="BB37" s="1068"/>
      <c r="BC37" s="1068"/>
      <c r="BD37" s="1068"/>
      <c r="BE37" s="1052" t="s">
        <v>392</v>
      </c>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t="s">
        <v>393</v>
      </c>
      <c r="C38" s="1058"/>
      <c r="D38" s="1058"/>
      <c r="E38" s="1058"/>
      <c r="F38" s="1058"/>
      <c r="G38" s="1058"/>
      <c r="H38" s="1058"/>
      <c r="I38" s="1058"/>
      <c r="J38" s="1058"/>
      <c r="K38" s="1058"/>
      <c r="L38" s="1058"/>
      <c r="M38" s="1058"/>
      <c r="N38" s="1058"/>
      <c r="O38" s="1058"/>
      <c r="P38" s="1059"/>
      <c r="Q38" s="1069">
        <v>1052</v>
      </c>
      <c r="R38" s="1070"/>
      <c r="S38" s="1070"/>
      <c r="T38" s="1070"/>
      <c r="U38" s="1070"/>
      <c r="V38" s="1070">
        <v>856</v>
      </c>
      <c r="W38" s="1070"/>
      <c r="X38" s="1070"/>
      <c r="Y38" s="1070"/>
      <c r="Z38" s="1070"/>
      <c r="AA38" s="1070">
        <v>196</v>
      </c>
      <c r="AB38" s="1070"/>
      <c r="AC38" s="1070"/>
      <c r="AD38" s="1070"/>
      <c r="AE38" s="1071"/>
      <c r="AF38" s="1063">
        <v>196</v>
      </c>
      <c r="AG38" s="1064"/>
      <c r="AH38" s="1064"/>
      <c r="AI38" s="1064"/>
      <c r="AJ38" s="1065"/>
      <c r="AK38" s="1006">
        <v>348</v>
      </c>
      <c r="AL38" s="997"/>
      <c r="AM38" s="997"/>
      <c r="AN38" s="997"/>
      <c r="AO38" s="997"/>
      <c r="AP38" s="997">
        <v>3052</v>
      </c>
      <c r="AQ38" s="997"/>
      <c r="AR38" s="997"/>
      <c r="AS38" s="997"/>
      <c r="AT38" s="997"/>
      <c r="AU38" s="997">
        <v>1904</v>
      </c>
      <c r="AV38" s="997"/>
      <c r="AW38" s="997"/>
      <c r="AX38" s="997"/>
      <c r="AY38" s="997"/>
      <c r="AZ38" s="1068" t="s">
        <v>487</v>
      </c>
      <c r="BA38" s="1068"/>
      <c r="BB38" s="1068"/>
      <c r="BC38" s="1068"/>
      <c r="BD38" s="1068"/>
      <c r="BE38" s="1052" t="s">
        <v>392</v>
      </c>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t="s">
        <v>394</v>
      </c>
      <c r="C39" s="1058"/>
      <c r="D39" s="1058"/>
      <c r="E39" s="1058"/>
      <c r="F39" s="1058"/>
      <c r="G39" s="1058"/>
      <c r="H39" s="1058"/>
      <c r="I39" s="1058"/>
      <c r="J39" s="1058"/>
      <c r="K39" s="1058"/>
      <c r="L39" s="1058"/>
      <c r="M39" s="1058"/>
      <c r="N39" s="1058"/>
      <c r="O39" s="1058"/>
      <c r="P39" s="1059"/>
      <c r="Q39" s="1069">
        <v>161</v>
      </c>
      <c r="R39" s="1070"/>
      <c r="S39" s="1070"/>
      <c r="T39" s="1070"/>
      <c r="U39" s="1070"/>
      <c r="V39" s="1070">
        <v>152</v>
      </c>
      <c r="W39" s="1070"/>
      <c r="X39" s="1070"/>
      <c r="Y39" s="1070"/>
      <c r="Z39" s="1070"/>
      <c r="AA39" s="1070">
        <v>9</v>
      </c>
      <c r="AB39" s="1070"/>
      <c r="AC39" s="1070"/>
      <c r="AD39" s="1070"/>
      <c r="AE39" s="1071"/>
      <c r="AF39" s="1063">
        <v>9</v>
      </c>
      <c r="AG39" s="1064"/>
      <c r="AH39" s="1064"/>
      <c r="AI39" s="1064"/>
      <c r="AJ39" s="1065"/>
      <c r="AK39" s="1006">
        <v>90</v>
      </c>
      <c r="AL39" s="997"/>
      <c r="AM39" s="997"/>
      <c r="AN39" s="997"/>
      <c r="AO39" s="997"/>
      <c r="AP39" s="997">
        <v>621</v>
      </c>
      <c r="AQ39" s="997"/>
      <c r="AR39" s="997"/>
      <c r="AS39" s="997"/>
      <c r="AT39" s="997"/>
      <c r="AU39" s="997">
        <v>279</v>
      </c>
      <c r="AV39" s="997"/>
      <c r="AW39" s="997"/>
      <c r="AX39" s="997"/>
      <c r="AY39" s="997"/>
      <c r="AZ39" s="1068" t="s">
        <v>487</v>
      </c>
      <c r="BA39" s="1068"/>
      <c r="BB39" s="1068"/>
      <c r="BC39" s="1068"/>
      <c r="BD39" s="1068"/>
      <c r="BE39" s="1052" t="s">
        <v>392</v>
      </c>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t="s">
        <v>395</v>
      </c>
      <c r="C40" s="1058"/>
      <c r="D40" s="1058"/>
      <c r="E40" s="1058"/>
      <c r="F40" s="1058"/>
      <c r="G40" s="1058"/>
      <c r="H40" s="1058"/>
      <c r="I40" s="1058"/>
      <c r="J40" s="1058"/>
      <c r="K40" s="1058"/>
      <c r="L40" s="1058"/>
      <c r="M40" s="1058"/>
      <c r="N40" s="1058"/>
      <c r="O40" s="1058"/>
      <c r="P40" s="1059"/>
      <c r="Q40" s="1069">
        <v>12</v>
      </c>
      <c r="R40" s="1070"/>
      <c r="S40" s="1070"/>
      <c r="T40" s="1070"/>
      <c r="U40" s="1070"/>
      <c r="V40" s="1070">
        <v>10</v>
      </c>
      <c r="W40" s="1070"/>
      <c r="X40" s="1070"/>
      <c r="Y40" s="1070"/>
      <c r="Z40" s="1070"/>
      <c r="AA40" s="1070">
        <v>2</v>
      </c>
      <c r="AB40" s="1070"/>
      <c r="AC40" s="1070"/>
      <c r="AD40" s="1070"/>
      <c r="AE40" s="1071"/>
      <c r="AF40" s="1063">
        <v>2</v>
      </c>
      <c r="AG40" s="1064"/>
      <c r="AH40" s="1064"/>
      <c r="AI40" s="1064"/>
      <c r="AJ40" s="1065"/>
      <c r="AK40" s="1006">
        <v>8</v>
      </c>
      <c r="AL40" s="997"/>
      <c r="AM40" s="997"/>
      <c r="AN40" s="997"/>
      <c r="AO40" s="997"/>
      <c r="AP40" s="997">
        <v>44</v>
      </c>
      <c r="AQ40" s="997"/>
      <c r="AR40" s="997"/>
      <c r="AS40" s="997"/>
      <c r="AT40" s="997"/>
      <c r="AU40" s="997">
        <v>43</v>
      </c>
      <c r="AV40" s="997"/>
      <c r="AW40" s="997"/>
      <c r="AX40" s="997"/>
      <c r="AY40" s="997"/>
      <c r="AZ40" s="1068" t="s">
        <v>487</v>
      </c>
      <c r="BA40" s="1068"/>
      <c r="BB40" s="1068"/>
      <c r="BC40" s="1068"/>
      <c r="BD40" s="1068"/>
      <c r="BE40" s="1052" t="s">
        <v>392</v>
      </c>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t="s">
        <v>396</v>
      </c>
      <c r="C41" s="1058"/>
      <c r="D41" s="1058"/>
      <c r="E41" s="1058"/>
      <c r="F41" s="1058"/>
      <c r="G41" s="1058"/>
      <c r="H41" s="1058"/>
      <c r="I41" s="1058"/>
      <c r="J41" s="1058"/>
      <c r="K41" s="1058"/>
      <c r="L41" s="1058"/>
      <c r="M41" s="1058"/>
      <c r="N41" s="1058"/>
      <c r="O41" s="1058"/>
      <c r="P41" s="1059"/>
      <c r="Q41" s="1069">
        <v>402</v>
      </c>
      <c r="R41" s="1070"/>
      <c r="S41" s="1070"/>
      <c r="T41" s="1070"/>
      <c r="U41" s="1070"/>
      <c r="V41" s="1070">
        <v>392</v>
      </c>
      <c r="W41" s="1070"/>
      <c r="X41" s="1070"/>
      <c r="Y41" s="1070"/>
      <c r="Z41" s="1070"/>
      <c r="AA41" s="1070">
        <v>10</v>
      </c>
      <c r="AB41" s="1070"/>
      <c r="AC41" s="1070"/>
      <c r="AD41" s="1070"/>
      <c r="AE41" s="1071"/>
      <c r="AF41" s="1063">
        <v>10</v>
      </c>
      <c r="AG41" s="1064"/>
      <c r="AH41" s="1064"/>
      <c r="AI41" s="1064"/>
      <c r="AJ41" s="1065"/>
      <c r="AK41" s="1006">
        <v>288</v>
      </c>
      <c r="AL41" s="997"/>
      <c r="AM41" s="997"/>
      <c r="AN41" s="997"/>
      <c r="AO41" s="997"/>
      <c r="AP41" s="997">
        <v>2232</v>
      </c>
      <c r="AQ41" s="997"/>
      <c r="AR41" s="997"/>
      <c r="AS41" s="997"/>
      <c r="AT41" s="997"/>
      <c r="AU41" s="997">
        <v>1875</v>
      </c>
      <c r="AV41" s="997"/>
      <c r="AW41" s="997"/>
      <c r="AX41" s="997"/>
      <c r="AY41" s="997"/>
      <c r="AZ41" s="1068" t="s">
        <v>487</v>
      </c>
      <c r="BA41" s="1068"/>
      <c r="BB41" s="1068"/>
      <c r="BC41" s="1068"/>
      <c r="BD41" s="1068"/>
      <c r="BE41" s="1052" t="s">
        <v>392</v>
      </c>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t="s">
        <v>134</v>
      </c>
      <c r="C42" s="1058"/>
      <c r="D42" s="1058"/>
      <c r="E42" s="1058"/>
      <c r="F42" s="1058"/>
      <c r="G42" s="1058"/>
      <c r="H42" s="1058"/>
      <c r="I42" s="1058"/>
      <c r="J42" s="1058"/>
      <c r="K42" s="1058"/>
      <c r="L42" s="1058"/>
      <c r="M42" s="1058"/>
      <c r="N42" s="1058"/>
      <c r="O42" s="1058"/>
      <c r="P42" s="1059"/>
      <c r="Q42" s="1069">
        <v>451</v>
      </c>
      <c r="R42" s="1070"/>
      <c r="S42" s="1070"/>
      <c r="T42" s="1070"/>
      <c r="U42" s="1070"/>
      <c r="V42" s="1070">
        <v>3436</v>
      </c>
      <c r="W42" s="1070"/>
      <c r="X42" s="1070"/>
      <c r="Y42" s="1070"/>
      <c r="Z42" s="1070"/>
      <c r="AA42" s="1070">
        <v>-2985</v>
      </c>
      <c r="AB42" s="1070"/>
      <c r="AC42" s="1070"/>
      <c r="AD42" s="1070"/>
      <c r="AE42" s="1071"/>
      <c r="AF42" s="1063">
        <v>-2023</v>
      </c>
      <c r="AG42" s="1064"/>
      <c r="AH42" s="1064"/>
      <c r="AI42" s="1064"/>
      <c r="AJ42" s="1065"/>
      <c r="AK42" s="1006" t="s">
        <v>487</v>
      </c>
      <c r="AL42" s="997"/>
      <c r="AM42" s="997"/>
      <c r="AN42" s="997"/>
      <c r="AO42" s="997"/>
      <c r="AP42" s="997">
        <v>353</v>
      </c>
      <c r="AQ42" s="997"/>
      <c r="AR42" s="997"/>
      <c r="AS42" s="997"/>
      <c r="AT42" s="997"/>
      <c r="AU42" s="997" t="s">
        <v>487</v>
      </c>
      <c r="AV42" s="997"/>
      <c r="AW42" s="997"/>
      <c r="AX42" s="997"/>
      <c r="AY42" s="997"/>
      <c r="AZ42" s="1068">
        <v>47.3</v>
      </c>
      <c r="BA42" s="1068"/>
      <c r="BB42" s="1068"/>
      <c r="BC42" s="1068"/>
      <c r="BD42" s="1068"/>
      <c r="BE42" s="1052" t="s">
        <v>392</v>
      </c>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397</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370</v>
      </c>
      <c r="B63" s="970" t="s">
        <v>398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7987</v>
      </c>
      <c r="AG63" s="985"/>
      <c r="AH63" s="985"/>
      <c r="AI63" s="985"/>
      <c r="AJ63" s="1050"/>
      <c r="AK63" s="1051"/>
      <c r="AL63" s="989"/>
      <c r="AM63" s="989"/>
      <c r="AN63" s="989"/>
      <c r="AO63" s="989"/>
      <c r="AP63" s="985">
        <v>78255</v>
      </c>
      <c r="AQ63" s="985"/>
      <c r="AR63" s="985"/>
      <c r="AS63" s="985"/>
      <c r="AT63" s="985"/>
      <c r="AU63" s="985">
        <v>35505</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400</v>
      </c>
      <c r="B66" s="1022"/>
      <c r="C66" s="1022"/>
      <c r="D66" s="1022"/>
      <c r="E66" s="1022"/>
      <c r="F66" s="1022"/>
      <c r="G66" s="1022"/>
      <c r="H66" s="1022"/>
      <c r="I66" s="1022"/>
      <c r="J66" s="1022"/>
      <c r="K66" s="1022"/>
      <c r="L66" s="1022"/>
      <c r="M66" s="1022"/>
      <c r="N66" s="1022"/>
      <c r="O66" s="1022"/>
      <c r="P66" s="1023"/>
      <c r="Q66" s="1027" t="s">
        <v>374</v>
      </c>
      <c r="R66" s="1028"/>
      <c r="S66" s="1028"/>
      <c r="T66" s="1028"/>
      <c r="U66" s="1029"/>
      <c r="V66" s="1027" t="s">
        <v>375</v>
      </c>
      <c r="W66" s="1028"/>
      <c r="X66" s="1028"/>
      <c r="Y66" s="1028"/>
      <c r="Z66" s="1029"/>
      <c r="AA66" s="1027" t="s">
        <v>376</v>
      </c>
      <c r="AB66" s="1028"/>
      <c r="AC66" s="1028"/>
      <c r="AD66" s="1028"/>
      <c r="AE66" s="1029"/>
      <c r="AF66" s="1033" t="s">
        <v>377</v>
      </c>
      <c r="AG66" s="1034"/>
      <c r="AH66" s="1034"/>
      <c r="AI66" s="1034"/>
      <c r="AJ66" s="1035"/>
      <c r="AK66" s="1027" t="s">
        <v>378</v>
      </c>
      <c r="AL66" s="1022"/>
      <c r="AM66" s="1022"/>
      <c r="AN66" s="1022"/>
      <c r="AO66" s="1023"/>
      <c r="AP66" s="1027" t="s">
        <v>379</v>
      </c>
      <c r="AQ66" s="1028"/>
      <c r="AR66" s="1028"/>
      <c r="AS66" s="1028"/>
      <c r="AT66" s="1029"/>
      <c r="AU66" s="1027" t="s">
        <v>401</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555</v>
      </c>
      <c r="C68" s="1012"/>
      <c r="D68" s="1012"/>
      <c r="E68" s="1012"/>
      <c r="F68" s="1012"/>
      <c r="G68" s="1012"/>
      <c r="H68" s="1012"/>
      <c r="I68" s="1012"/>
      <c r="J68" s="1012"/>
      <c r="K68" s="1012"/>
      <c r="L68" s="1012"/>
      <c r="M68" s="1012"/>
      <c r="N68" s="1012"/>
      <c r="O68" s="1012"/>
      <c r="P68" s="1013"/>
      <c r="Q68" s="1014">
        <v>736</v>
      </c>
      <c r="R68" s="1008"/>
      <c r="S68" s="1008"/>
      <c r="T68" s="1008"/>
      <c r="U68" s="1008"/>
      <c r="V68" s="1008">
        <v>572</v>
      </c>
      <c r="W68" s="1008"/>
      <c r="X68" s="1008"/>
      <c r="Y68" s="1008"/>
      <c r="Z68" s="1008"/>
      <c r="AA68" s="1008">
        <v>164</v>
      </c>
      <c r="AB68" s="1008"/>
      <c r="AC68" s="1008"/>
      <c r="AD68" s="1008"/>
      <c r="AE68" s="1008"/>
      <c r="AF68" s="1008">
        <v>164</v>
      </c>
      <c r="AG68" s="1008"/>
      <c r="AH68" s="1008"/>
      <c r="AI68" s="1008"/>
      <c r="AJ68" s="1008"/>
      <c r="AK68" s="1008" t="s">
        <v>487</v>
      </c>
      <c r="AL68" s="1008"/>
      <c r="AM68" s="1008"/>
      <c r="AN68" s="1008"/>
      <c r="AO68" s="1008"/>
      <c r="AP68" s="1008">
        <v>91</v>
      </c>
      <c r="AQ68" s="1008"/>
      <c r="AR68" s="1008"/>
      <c r="AS68" s="1008"/>
      <c r="AT68" s="1008"/>
      <c r="AU68" s="1008">
        <v>83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556</v>
      </c>
      <c r="C69" s="1001"/>
      <c r="D69" s="1001"/>
      <c r="E69" s="1001"/>
      <c r="F69" s="1001"/>
      <c r="G69" s="1001"/>
      <c r="H69" s="1001"/>
      <c r="I69" s="1001"/>
      <c r="J69" s="1001"/>
      <c r="K69" s="1001"/>
      <c r="L69" s="1001"/>
      <c r="M69" s="1001"/>
      <c r="N69" s="1001"/>
      <c r="O69" s="1001"/>
      <c r="P69" s="1002"/>
      <c r="Q69" s="1003">
        <v>594</v>
      </c>
      <c r="R69" s="997"/>
      <c r="S69" s="997"/>
      <c r="T69" s="997"/>
      <c r="U69" s="997"/>
      <c r="V69" s="997">
        <v>588</v>
      </c>
      <c r="W69" s="997"/>
      <c r="X69" s="997"/>
      <c r="Y69" s="997"/>
      <c r="Z69" s="997"/>
      <c r="AA69" s="997">
        <v>6</v>
      </c>
      <c r="AB69" s="997"/>
      <c r="AC69" s="997"/>
      <c r="AD69" s="997"/>
      <c r="AE69" s="997"/>
      <c r="AF69" s="997">
        <v>6</v>
      </c>
      <c r="AG69" s="997"/>
      <c r="AH69" s="997"/>
      <c r="AI69" s="997"/>
      <c r="AJ69" s="997"/>
      <c r="AK69" s="997">
        <v>374</v>
      </c>
      <c r="AL69" s="997"/>
      <c r="AM69" s="997"/>
      <c r="AN69" s="997"/>
      <c r="AO69" s="997"/>
      <c r="AP69" s="997" t="s">
        <v>487</v>
      </c>
      <c r="AQ69" s="997"/>
      <c r="AR69" s="997"/>
      <c r="AS69" s="997"/>
      <c r="AT69" s="997"/>
      <c r="AU69" s="997" t="s">
        <v>487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557</v>
      </c>
      <c r="C70" s="1001"/>
      <c r="D70" s="1001"/>
      <c r="E70" s="1001"/>
      <c r="F70" s="1001"/>
      <c r="G70" s="1001"/>
      <c r="H70" s="1001"/>
      <c r="I70" s="1001"/>
      <c r="J70" s="1001"/>
      <c r="K70" s="1001"/>
      <c r="L70" s="1001"/>
      <c r="M70" s="1001"/>
      <c r="N70" s="1001"/>
      <c r="O70" s="1001"/>
      <c r="P70" s="1002"/>
      <c r="Q70" s="1003">
        <v>35</v>
      </c>
      <c r="R70" s="997"/>
      <c r="S70" s="997"/>
      <c r="T70" s="997"/>
      <c r="U70" s="997"/>
      <c r="V70" s="997">
        <v>30</v>
      </c>
      <c r="W70" s="997"/>
      <c r="X70" s="997"/>
      <c r="Y70" s="997"/>
      <c r="Z70" s="997"/>
      <c r="AA70" s="997">
        <v>5</v>
      </c>
      <c r="AB70" s="997"/>
      <c r="AC70" s="997"/>
      <c r="AD70" s="997"/>
      <c r="AE70" s="997"/>
      <c r="AF70" s="997">
        <v>5</v>
      </c>
      <c r="AG70" s="997"/>
      <c r="AH70" s="997"/>
      <c r="AI70" s="997"/>
      <c r="AJ70" s="997"/>
      <c r="AK70" s="997" t="s">
        <v>487</v>
      </c>
      <c r="AL70" s="997"/>
      <c r="AM70" s="997"/>
      <c r="AN70" s="997"/>
      <c r="AO70" s="997"/>
      <c r="AP70" s="997" t="s">
        <v>487</v>
      </c>
      <c r="AQ70" s="997"/>
      <c r="AR70" s="997"/>
      <c r="AS70" s="997"/>
      <c r="AT70" s="997"/>
      <c r="AU70" s="997" t="s">
        <v>487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558</v>
      </c>
      <c r="C71" s="1001"/>
      <c r="D71" s="1001"/>
      <c r="E71" s="1001"/>
      <c r="F71" s="1001"/>
      <c r="G71" s="1001"/>
      <c r="H71" s="1001"/>
      <c r="I71" s="1001"/>
      <c r="J71" s="1001"/>
      <c r="K71" s="1001"/>
      <c r="L71" s="1001"/>
      <c r="M71" s="1001"/>
      <c r="N71" s="1001"/>
      <c r="O71" s="1001"/>
      <c r="P71" s="1002"/>
      <c r="Q71" s="1003">
        <v>78</v>
      </c>
      <c r="R71" s="997"/>
      <c r="S71" s="997"/>
      <c r="T71" s="997"/>
      <c r="U71" s="997"/>
      <c r="V71" s="997">
        <v>76</v>
      </c>
      <c r="W71" s="997"/>
      <c r="X71" s="997"/>
      <c r="Y71" s="997"/>
      <c r="Z71" s="997"/>
      <c r="AA71" s="997">
        <v>2</v>
      </c>
      <c r="AB71" s="997"/>
      <c r="AC71" s="997"/>
      <c r="AD71" s="997"/>
      <c r="AE71" s="997"/>
      <c r="AF71" s="997">
        <v>2</v>
      </c>
      <c r="AG71" s="997"/>
      <c r="AH71" s="997"/>
      <c r="AI71" s="997"/>
      <c r="AJ71" s="997"/>
      <c r="AK71" s="997" t="s">
        <v>487</v>
      </c>
      <c r="AL71" s="997"/>
      <c r="AM71" s="997"/>
      <c r="AN71" s="997"/>
      <c r="AO71" s="997"/>
      <c r="AP71" s="997" t="s">
        <v>487</v>
      </c>
      <c r="AQ71" s="997"/>
      <c r="AR71" s="997"/>
      <c r="AS71" s="997"/>
      <c r="AT71" s="997"/>
      <c r="AU71" s="997" t="s">
        <v>487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559</v>
      </c>
      <c r="C72" s="1001"/>
      <c r="D72" s="1001"/>
      <c r="E72" s="1001"/>
      <c r="F72" s="1001"/>
      <c r="G72" s="1001"/>
      <c r="H72" s="1001"/>
      <c r="I72" s="1001"/>
      <c r="J72" s="1001"/>
      <c r="K72" s="1001"/>
      <c r="L72" s="1001"/>
      <c r="M72" s="1001"/>
      <c r="N72" s="1001"/>
      <c r="O72" s="1001"/>
      <c r="P72" s="1002"/>
      <c r="Q72" s="1003">
        <v>234938</v>
      </c>
      <c r="R72" s="997"/>
      <c r="S72" s="997"/>
      <c r="T72" s="997"/>
      <c r="U72" s="997"/>
      <c r="V72" s="997">
        <v>229219</v>
      </c>
      <c r="W72" s="997"/>
      <c r="X72" s="997"/>
      <c r="Y72" s="997"/>
      <c r="Z72" s="997"/>
      <c r="AA72" s="997">
        <v>5719</v>
      </c>
      <c r="AB72" s="997"/>
      <c r="AC72" s="997"/>
      <c r="AD72" s="997"/>
      <c r="AE72" s="997"/>
      <c r="AF72" s="997">
        <v>5719</v>
      </c>
      <c r="AG72" s="997"/>
      <c r="AH72" s="997"/>
      <c r="AI72" s="997"/>
      <c r="AJ72" s="997"/>
      <c r="AK72" s="997">
        <v>194</v>
      </c>
      <c r="AL72" s="997"/>
      <c r="AM72" s="997"/>
      <c r="AN72" s="997"/>
      <c r="AO72" s="997"/>
      <c r="AP72" s="997" t="s">
        <v>487</v>
      </c>
      <c r="AQ72" s="997"/>
      <c r="AR72" s="997"/>
      <c r="AS72" s="997"/>
      <c r="AT72" s="997"/>
      <c r="AU72" s="997" t="s">
        <v>487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370</v>
      </c>
      <c r="B88" s="970" t="s">
        <v>402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5896</v>
      </c>
      <c r="AG88" s="985"/>
      <c r="AH88" s="985"/>
      <c r="AI88" s="985"/>
      <c r="AJ88" s="985"/>
      <c r="AK88" s="989"/>
      <c r="AL88" s="989"/>
      <c r="AM88" s="989"/>
      <c r="AN88" s="989"/>
      <c r="AO88" s="989"/>
      <c r="AP88" s="985">
        <v>91</v>
      </c>
      <c r="AQ88" s="985"/>
      <c r="AR88" s="985"/>
      <c r="AS88" s="985"/>
      <c r="AT88" s="985"/>
      <c r="AU88" s="985">
        <v>83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70" t="s">
        <v>403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6976</v>
      </c>
      <c r="CS102" s="977"/>
      <c r="CT102" s="977"/>
      <c r="CU102" s="977"/>
      <c r="CV102" s="978"/>
      <c r="CW102" s="976">
        <v>1567</v>
      </c>
      <c r="CX102" s="977"/>
      <c r="CY102" s="977"/>
      <c r="CZ102" s="977"/>
      <c r="DA102" s="978"/>
      <c r="DB102" s="976">
        <v>4095</v>
      </c>
      <c r="DC102" s="977"/>
      <c r="DD102" s="977"/>
      <c r="DE102" s="977"/>
      <c r="DF102" s="978"/>
      <c r="DG102" s="976">
        <v>2050</v>
      </c>
      <c r="DH102" s="977"/>
      <c r="DI102" s="977"/>
      <c r="DJ102" s="977"/>
      <c r="DK102" s="978"/>
      <c r="DL102" s="976" t="s">
        <v>487</v>
      </c>
      <c r="DM102" s="977"/>
      <c r="DN102" s="977"/>
      <c r="DO102" s="977"/>
      <c r="DP102" s="978"/>
      <c r="DQ102" s="976">
        <v>2073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410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411</v>
      </c>
      <c r="AB109" s="918"/>
      <c r="AC109" s="918"/>
      <c r="AD109" s="918"/>
      <c r="AE109" s="919"/>
      <c r="AF109" s="920" t="s">
        <v>286</v>
      </c>
      <c r="AG109" s="918"/>
      <c r="AH109" s="918"/>
      <c r="AI109" s="918"/>
      <c r="AJ109" s="919"/>
      <c r="AK109" s="920" t="s">
        <v>285</v>
      </c>
      <c r="AL109" s="918"/>
      <c r="AM109" s="918"/>
      <c r="AN109" s="918"/>
      <c r="AO109" s="919"/>
      <c r="AP109" s="920" t="s">
        <v>412</v>
      </c>
      <c r="AQ109" s="918"/>
      <c r="AR109" s="918"/>
      <c r="AS109" s="918"/>
      <c r="AT109" s="949"/>
      <c r="AU109" s="917" t="s">
        <v>410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411</v>
      </c>
      <c r="BR109" s="918"/>
      <c r="BS109" s="918"/>
      <c r="BT109" s="918"/>
      <c r="BU109" s="919"/>
      <c r="BV109" s="920" t="s">
        <v>286</v>
      </c>
      <c r="BW109" s="918"/>
      <c r="BX109" s="918"/>
      <c r="BY109" s="918"/>
      <c r="BZ109" s="919"/>
      <c r="CA109" s="920" t="s">
        <v>285</v>
      </c>
      <c r="CB109" s="918"/>
      <c r="CC109" s="918"/>
      <c r="CD109" s="918"/>
      <c r="CE109" s="919"/>
      <c r="CF109" s="958" t="s">
        <v>412</v>
      </c>
      <c r="CG109" s="958"/>
      <c r="CH109" s="958"/>
      <c r="CI109" s="958"/>
      <c r="CJ109" s="958"/>
      <c r="CK109" s="920" t="s">
        <v>413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411</v>
      </c>
      <c r="DH109" s="918"/>
      <c r="DI109" s="918"/>
      <c r="DJ109" s="918"/>
      <c r="DK109" s="919"/>
      <c r="DL109" s="920" t="s">
        <v>286</v>
      </c>
      <c r="DM109" s="918"/>
      <c r="DN109" s="918"/>
      <c r="DO109" s="918"/>
      <c r="DP109" s="919"/>
      <c r="DQ109" s="920" t="s">
        <v>285</v>
      </c>
      <c r="DR109" s="918"/>
      <c r="DS109" s="918"/>
      <c r="DT109" s="918"/>
      <c r="DU109" s="919"/>
      <c r="DV109" s="920" t="s">
        <v>412</v>
      </c>
      <c r="DW109" s="918"/>
      <c r="DX109" s="918"/>
      <c r="DY109" s="918"/>
      <c r="DZ109" s="949"/>
    </row>
    <row r="110" spans="1:131" s="197" customFormat="1" ht="26.25" customHeight="1" x14ac:dyDescent="0.15">
      <c r="A110" s="787" t="s">
        <v>414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17849705</v>
      </c>
      <c r="AB110" s="903"/>
      <c r="AC110" s="903"/>
      <c r="AD110" s="903"/>
      <c r="AE110" s="904"/>
      <c r="AF110" s="905">
        <v>17795695</v>
      </c>
      <c r="AG110" s="903"/>
      <c r="AH110" s="903"/>
      <c r="AI110" s="903"/>
      <c r="AJ110" s="904"/>
      <c r="AK110" s="905">
        <v>17425261</v>
      </c>
      <c r="AL110" s="903"/>
      <c r="AM110" s="903"/>
      <c r="AN110" s="903"/>
      <c r="AO110" s="904"/>
      <c r="AP110" s="906">
        <v>31.8</v>
      </c>
      <c r="AQ110" s="907"/>
      <c r="AR110" s="907"/>
      <c r="AS110" s="907"/>
      <c r="AT110" s="908"/>
      <c r="AU110" s="950" t="s">
        <v>61</v>
      </c>
      <c r="AV110" s="951"/>
      <c r="AW110" s="951"/>
      <c r="AX110" s="951"/>
      <c r="AY110" s="952"/>
      <c r="AZ110" s="846" t="s">
        <v>415</v>
      </c>
      <c r="BA110" s="788"/>
      <c r="BB110" s="788"/>
      <c r="BC110" s="788"/>
      <c r="BD110" s="788"/>
      <c r="BE110" s="788"/>
      <c r="BF110" s="788"/>
      <c r="BG110" s="788"/>
      <c r="BH110" s="788"/>
      <c r="BI110" s="788"/>
      <c r="BJ110" s="788"/>
      <c r="BK110" s="788"/>
      <c r="BL110" s="788"/>
      <c r="BM110" s="788"/>
      <c r="BN110" s="788"/>
      <c r="BO110" s="788"/>
      <c r="BP110" s="789"/>
      <c r="BQ110" s="829">
        <v>164569488</v>
      </c>
      <c r="BR110" s="830"/>
      <c r="BS110" s="830"/>
      <c r="BT110" s="830"/>
      <c r="BU110" s="830"/>
      <c r="BV110" s="830">
        <v>163881187</v>
      </c>
      <c r="BW110" s="830"/>
      <c r="BX110" s="830"/>
      <c r="BY110" s="830"/>
      <c r="BZ110" s="830"/>
      <c r="CA110" s="830">
        <v>166807093</v>
      </c>
      <c r="CB110" s="830"/>
      <c r="CC110" s="830"/>
      <c r="CD110" s="830"/>
      <c r="CE110" s="830"/>
      <c r="CF110" s="891">
        <v>304</v>
      </c>
      <c r="CG110" s="892"/>
      <c r="CH110" s="892"/>
      <c r="CI110" s="892"/>
      <c r="CJ110" s="892"/>
      <c r="CK110" s="946" t="s">
        <v>416</v>
      </c>
      <c r="CL110" s="894"/>
      <c r="CM110" s="899" t="s">
        <v>417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419</v>
      </c>
      <c r="BA111" s="798"/>
      <c r="BB111" s="798"/>
      <c r="BC111" s="798"/>
      <c r="BD111" s="798"/>
      <c r="BE111" s="798"/>
      <c r="BF111" s="798"/>
      <c r="BG111" s="798"/>
      <c r="BH111" s="798"/>
      <c r="BI111" s="798"/>
      <c r="BJ111" s="798"/>
      <c r="BK111" s="798"/>
      <c r="BL111" s="798"/>
      <c r="BM111" s="798"/>
      <c r="BN111" s="798"/>
      <c r="BO111" s="798"/>
      <c r="BP111" s="799"/>
      <c r="BQ111" s="800">
        <v>211764</v>
      </c>
      <c r="BR111" s="801"/>
      <c r="BS111" s="801"/>
      <c r="BT111" s="801"/>
      <c r="BU111" s="801"/>
      <c r="BV111" s="801">
        <v>142282</v>
      </c>
      <c r="BW111" s="801"/>
      <c r="BX111" s="801"/>
      <c r="BY111" s="801"/>
      <c r="BZ111" s="801"/>
      <c r="CA111" s="801">
        <v>80003</v>
      </c>
      <c r="CB111" s="801"/>
      <c r="CC111" s="801"/>
      <c r="CD111" s="801"/>
      <c r="CE111" s="801"/>
      <c r="CF111" s="878">
        <v>0.1</v>
      </c>
      <c r="CG111" s="879"/>
      <c r="CH111" s="879"/>
      <c r="CI111" s="879"/>
      <c r="CJ111" s="879"/>
      <c r="CK111" s="947"/>
      <c r="CL111" s="896"/>
      <c r="CM111" s="833" t="s">
        <v>420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421</v>
      </c>
      <c r="B112" s="933"/>
      <c r="C112" s="798" t="s">
        <v>422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423</v>
      </c>
      <c r="BA112" s="798"/>
      <c r="BB112" s="798"/>
      <c r="BC112" s="798"/>
      <c r="BD112" s="798"/>
      <c r="BE112" s="798"/>
      <c r="BF112" s="798"/>
      <c r="BG112" s="798"/>
      <c r="BH112" s="798"/>
      <c r="BI112" s="798"/>
      <c r="BJ112" s="798"/>
      <c r="BK112" s="798"/>
      <c r="BL112" s="798"/>
      <c r="BM112" s="798"/>
      <c r="BN112" s="798"/>
      <c r="BO112" s="798"/>
      <c r="BP112" s="799"/>
      <c r="BQ112" s="800">
        <v>38487452</v>
      </c>
      <c r="BR112" s="801"/>
      <c r="BS112" s="801"/>
      <c r="BT112" s="801"/>
      <c r="BU112" s="801"/>
      <c r="BV112" s="801">
        <v>36978708</v>
      </c>
      <c r="BW112" s="801"/>
      <c r="BX112" s="801"/>
      <c r="BY112" s="801"/>
      <c r="BZ112" s="801"/>
      <c r="CA112" s="801">
        <v>35504611</v>
      </c>
      <c r="CB112" s="801"/>
      <c r="CC112" s="801"/>
      <c r="CD112" s="801"/>
      <c r="CE112" s="801"/>
      <c r="CF112" s="878">
        <v>64.7</v>
      </c>
      <c r="CG112" s="879"/>
      <c r="CH112" s="879"/>
      <c r="CI112" s="879"/>
      <c r="CJ112" s="879"/>
      <c r="CK112" s="947"/>
      <c r="CL112" s="896"/>
      <c r="CM112" s="833" t="s">
        <v>424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1542</v>
      </c>
      <c r="DH112" s="801"/>
      <c r="DI112" s="801"/>
      <c r="DJ112" s="801"/>
      <c r="DK112" s="801"/>
      <c r="DL112" s="801">
        <v>1079</v>
      </c>
      <c r="DM112" s="801"/>
      <c r="DN112" s="801"/>
      <c r="DO112" s="801"/>
      <c r="DP112" s="801"/>
      <c r="DQ112" s="801">
        <v>679</v>
      </c>
      <c r="DR112" s="801"/>
      <c r="DS112" s="801"/>
      <c r="DT112" s="801"/>
      <c r="DU112" s="801"/>
      <c r="DV112" s="853">
        <v>0</v>
      </c>
      <c r="DW112" s="853"/>
      <c r="DX112" s="853"/>
      <c r="DY112" s="853"/>
      <c r="DZ112" s="854"/>
    </row>
    <row r="113" spans="1:130" s="197" customFormat="1" ht="26.25" customHeight="1" x14ac:dyDescent="0.15">
      <c r="A113" s="934"/>
      <c r="B113" s="935"/>
      <c r="C113" s="798" t="s">
        <v>425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3408745</v>
      </c>
      <c r="AB113" s="939"/>
      <c r="AC113" s="939"/>
      <c r="AD113" s="939"/>
      <c r="AE113" s="940"/>
      <c r="AF113" s="941">
        <v>3261736</v>
      </c>
      <c r="AG113" s="939"/>
      <c r="AH113" s="939"/>
      <c r="AI113" s="939"/>
      <c r="AJ113" s="940"/>
      <c r="AK113" s="941">
        <v>3333092</v>
      </c>
      <c r="AL113" s="939"/>
      <c r="AM113" s="939"/>
      <c r="AN113" s="939"/>
      <c r="AO113" s="940"/>
      <c r="AP113" s="942">
        <v>6.1</v>
      </c>
      <c r="AQ113" s="943"/>
      <c r="AR113" s="943"/>
      <c r="AS113" s="943"/>
      <c r="AT113" s="944"/>
      <c r="AU113" s="953"/>
      <c r="AV113" s="954"/>
      <c r="AW113" s="954"/>
      <c r="AX113" s="954"/>
      <c r="AY113" s="955"/>
      <c r="AZ113" s="797" t="s">
        <v>426</v>
      </c>
      <c r="BA113" s="798"/>
      <c r="BB113" s="798"/>
      <c r="BC113" s="798"/>
      <c r="BD113" s="798"/>
      <c r="BE113" s="798"/>
      <c r="BF113" s="798"/>
      <c r="BG113" s="798"/>
      <c r="BH113" s="798"/>
      <c r="BI113" s="798"/>
      <c r="BJ113" s="798"/>
      <c r="BK113" s="798"/>
      <c r="BL113" s="798"/>
      <c r="BM113" s="798"/>
      <c r="BN113" s="798"/>
      <c r="BO113" s="798"/>
      <c r="BP113" s="799"/>
      <c r="BQ113" s="800">
        <v>296016</v>
      </c>
      <c r="BR113" s="801"/>
      <c r="BS113" s="801"/>
      <c r="BT113" s="801"/>
      <c r="BU113" s="801"/>
      <c r="BV113" s="801">
        <v>190731</v>
      </c>
      <c r="BW113" s="801"/>
      <c r="BX113" s="801"/>
      <c r="BY113" s="801"/>
      <c r="BZ113" s="801"/>
      <c r="CA113" s="801">
        <v>82934</v>
      </c>
      <c r="CB113" s="801"/>
      <c r="CC113" s="801"/>
      <c r="CD113" s="801"/>
      <c r="CE113" s="801"/>
      <c r="CF113" s="878">
        <v>0.2</v>
      </c>
      <c r="CG113" s="879"/>
      <c r="CH113" s="879"/>
      <c r="CI113" s="879"/>
      <c r="CJ113" s="879"/>
      <c r="CK113" s="947"/>
      <c r="CL113" s="896"/>
      <c r="CM113" s="833" t="s">
        <v>427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113731</v>
      </c>
      <c r="AB114" s="814"/>
      <c r="AC114" s="814"/>
      <c r="AD114" s="814"/>
      <c r="AE114" s="815"/>
      <c r="AF114" s="816">
        <v>114848</v>
      </c>
      <c r="AG114" s="814"/>
      <c r="AH114" s="814"/>
      <c r="AI114" s="814"/>
      <c r="AJ114" s="815"/>
      <c r="AK114" s="816">
        <v>129503</v>
      </c>
      <c r="AL114" s="814"/>
      <c r="AM114" s="814"/>
      <c r="AN114" s="814"/>
      <c r="AO114" s="815"/>
      <c r="AP114" s="784">
        <v>0.2</v>
      </c>
      <c r="AQ114" s="785"/>
      <c r="AR114" s="785"/>
      <c r="AS114" s="785"/>
      <c r="AT114" s="786"/>
      <c r="AU114" s="953"/>
      <c r="AV114" s="954"/>
      <c r="AW114" s="954"/>
      <c r="AX114" s="954"/>
      <c r="AY114" s="955"/>
      <c r="AZ114" s="797" t="s">
        <v>429</v>
      </c>
      <c r="BA114" s="798"/>
      <c r="BB114" s="798"/>
      <c r="BC114" s="798"/>
      <c r="BD114" s="798"/>
      <c r="BE114" s="798"/>
      <c r="BF114" s="798"/>
      <c r="BG114" s="798"/>
      <c r="BH114" s="798"/>
      <c r="BI114" s="798"/>
      <c r="BJ114" s="798"/>
      <c r="BK114" s="798"/>
      <c r="BL114" s="798"/>
      <c r="BM114" s="798"/>
      <c r="BN114" s="798"/>
      <c r="BO114" s="798"/>
      <c r="BP114" s="799"/>
      <c r="BQ114" s="800">
        <v>19730301</v>
      </c>
      <c r="BR114" s="801"/>
      <c r="BS114" s="801"/>
      <c r="BT114" s="801"/>
      <c r="BU114" s="801"/>
      <c r="BV114" s="801">
        <v>18802343</v>
      </c>
      <c r="BW114" s="801"/>
      <c r="BX114" s="801"/>
      <c r="BY114" s="801"/>
      <c r="BZ114" s="801"/>
      <c r="CA114" s="801">
        <v>17775888</v>
      </c>
      <c r="CB114" s="801"/>
      <c r="CC114" s="801"/>
      <c r="CD114" s="801"/>
      <c r="CE114" s="801"/>
      <c r="CF114" s="878">
        <v>32.4</v>
      </c>
      <c r="CG114" s="879"/>
      <c r="CH114" s="879"/>
      <c r="CI114" s="879"/>
      <c r="CJ114" s="879"/>
      <c r="CK114" s="947"/>
      <c r="CL114" s="896"/>
      <c r="CM114" s="833" t="s">
        <v>430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29056</v>
      </c>
      <c r="DH114" s="814"/>
      <c r="DI114" s="814"/>
      <c r="DJ114" s="814"/>
      <c r="DK114" s="815"/>
      <c r="DL114" s="816">
        <v>25684</v>
      </c>
      <c r="DM114" s="814"/>
      <c r="DN114" s="814"/>
      <c r="DO114" s="814"/>
      <c r="DP114" s="815"/>
      <c r="DQ114" s="816">
        <v>22241</v>
      </c>
      <c r="DR114" s="814"/>
      <c r="DS114" s="814"/>
      <c r="DT114" s="814"/>
      <c r="DU114" s="815"/>
      <c r="DV114" s="784">
        <v>0</v>
      </c>
      <c r="DW114" s="785"/>
      <c r="DX114" s="785"/>
      <c r="DY114" s="785"/>
      <c r="DZ114" s="786"/>
    </row>
    <row r="115" spans="1:130" s="197" customFormat="1" ht="26.25" customHeight="1" x14ac:dyDescent="0.15">
      <c r="A115" s="934"/>
      <c r="B115" s="935"/>
      <c r="C115" s="798" t="s">
        <v>431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119265</v>
      </c>
      <c r="AB115" s="939"/>
      <c r="AC115" s="939"/>
      <c r="AD115" s="939"/>
      <c r="AE115" s="940"/>
      <c r="AF115" s="941">
        <v>106658</v>
      </c>
      <c r="AG115" s="939"/>
      <c r="AH115" s="939"/>
      <c r="AI115" s="939"/>
      <c r="AJ115" s="940"/>
      <c r="AK115" s="941">
        <v>97376</v>
      </c>
      <c r="AL115" s="939"/>
      <c r="AM115" s="939"/>
      <c r="AN115" s="939"/>
      <c r="AO115" s="940"/>
      <c r="AP115" s="942">
        <v>0.2</v>
      </c>
      <c r="AQ115" s="943"/>
      <c r="AR115" s="943"/>
      <c r="AS115" s="943"/>
      <c r="AT115" s="944"/>
      <c r="AU115" s="953"/>
      <c r="AV115" s="954"/>
      <c r="AW115" s="954"/>
      <c r="AX115" s="954"/>
      <c r="AY115" s="955"/>
      <c r="AZ115" s="797" t="s">
        <v>432</v>
      </c>
      <c r="BA115" s="798"/>
      <c r="BB115" s="798"/>
      <c r="BC115" s="798"/>
      <c r="BD115" s="798"/>
      <c r="BE115" s="798"/>
      <c r="BF115" s="798"/>
      <c r="BG115" s="798"/>
      <c r="BH115" s="798"/>
      <c r="BI115" s="798"/>
      <c r="BJ115" s="798"/>
      <c r="BK115" s="798"/>
      <c r="BL115" s="798"/>
      <c r="BM115" s="798"/>
      <c r="BN115" s="798"/>
      <c r="BO115" s="798"/>
      <c r="BP115" s="799"/>
      <c r="BQ115" s="800">
        <v>2722145</v>
      </c>
      <c r="BR115" s="801"/>
      <c r="BS115" s="801"/>
      <c r="BT115" s="801"/>
      <c r="BU115" s="801"/>
      <c r="BV115" s="801">
        <v>2018234</v>
      </c>
      <c r="BW115" s="801"/>
      <c r="BX115" s="801"/>
      <c r="BY115" s="801"/>
      <c r="BZ115" s="801"/>
      <c r="CA115" s="801">
        <v>2072937</v>
      </c>
      <c r="CB115" s="801"/>
      <c r="CC115" s="801"/>
      <c r="CD115" s="801"/>
      <c r="CE115" s="801"/>
      <c r="CF115" s="878">
        <v>3.8</v>
      </c>
      <c r="CG115" s="879"/>
      <c r="CH115" s="879"/>
      <c r="CI115" s="879"/>
      <c r="CJ115" s="879"/>
      <c r="CK115" s="947"/>
      <c r="CL115" s="896"/>
      <c r="CM115" s="797" t="s">
        <v>433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434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435</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44910</v>
      </c>
      <c r="DH116" s="814"/>
      <c r="DI116" s="814"/>
      <c r="DJ116" s="814"/>
      <c r="DK116" s="815"/>
      <c r="DL116" s="816">
        <v>29940</v>
      </c>
      <c r="DM116" s="814"/>
      <c r="DN116" s="814"/>
      <c r="DO116" s="814"/>
      <c r="DP116" s="815"/>
      <c r="DQ116" s="816">
        <v>14970</v>
      </c>
      <c r="DR116" s="814"/>
      <c r="DS116" s="814"/>
      <c r="DT116" s="814"/>
      <c r="DU116" s="815"/>
      <c r="DV116" s="784">
        <v>0</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437</v>
      </c>
      <c r="Z117" s="919"/>
      <c r="AA117" s="924">
        <v>21491446</v>
      </c>
      <c r="AB117" s="925"/>
      <c r="AC117" s="925"/>
      <c r="AD117" s="925"/>
      <c r="AE117" s="926"/>
      <c r="AF117" s="928">
        <v>21278937</v>
      </c>
      <c r="AG117" s="925"/>
      <c r="AH117" s="925"/>
      <c r="AI117" s="925"/>
      <c r="AJ117" s="926"/>
      <c r="AK117" s="928">
        <v>20985232</v>
      </c>
      <c r="AL117" s="925"/>
      <c r="AM117" s="925"/>
      <c r="AN117" s="925"/>
      <c r="AO117" s="926"/>
      <c r="AP117" s="929"/>
      <c r="AQ117" s="930"/>
      <c r="AR117" s="930"/>
      <c r="AS117" s="930"/>
      <c r="AT117" s="931"/>
      <c r="AU117" s="953"/>
      <c r="AV117" s="954"/>
      <c r="AW117" s="954"/>
      <c r="AX117" s="954"/>
      <c r="AY117" s="955"/>
      <c r="AZ117" s="875" t="s">
        <v>438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413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411</v>
      </c>
      <c r="AB118" s="918"/>
      <c r="AC118" s="918"/>
      <c r="AD118" s="918"/>
      <c r="AE118" s="919"/>
      <c r="AF118" s="920" t="s">
        <v>286</v>
      </c>
      <c r="AG118" s="918"/>
      <c r="AH118" s="918"/>
      <c r="AI118" s="918"/>
      <c r="AJ118" s="919"/>
      <c r="AK118" s="920" t="s">
        <v>285</v>
      </c>
      <c r="AL118" s="918"/>
      <c r="AM118" s="918"/>
      <c r="AN118" s="918"/>
      <c r="AO118" s="919"/>
      <c r="AP118" s="921" t="s">
        <v>412</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440</v>
      </c>
      <c r="BP118" s="868"/>
      <c r="BQ118" s="887">
        <v>226017166</v>
      </c>
      <c r="BR118" s="888"/>
      <c r="BS118" s="888"/>
      <c r="BT118" s="888"/>
      <c r="BU118" s="888"/>
      <c r="BV118" s="888">
        <v>222013485</v>
      </c>
      <c r="BW118" s="888"/>
      <c r="BX118" s="888"/>
      <c r="BY118" s="888"/>
      <c r="BZ118" s="888"/>
      <c r="CA118" s="888">
        <v>222323466</v>
      </c>
      <c r="CB118" s="888"/>
      <c r="CC118" s="888"/>
      <c r="CD118" s="888"/>
      <c r="CE118" s="888"/>
      <c r="CF118" s="773"/>
      <c r="CG118" s="774"/>
      <c r="CH118" s="774"/>
      <c r="CI118" s="774"/>
      <c r="CJ118" s="871"/>
      <c r="CK118" s="947"/>
      <c r="CL118" s="896"/>
      <c r="CM118" s="833" t="s">
        <v>441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416</v>
      </c>
      <c r="B119" s="894"/>
      <c r="C119" s="899" t="s">
        <v>417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442</v>
      </c>
      <c r="AV119" s="910"/>
      <c r="AW119" s="910"/>
      <c r="AX119" s="910"/>
      <c r="AY119" s="911"/>
      <c r="AZ119" s="846" t="s">
        <v>443</v>
      </c>
      <c r="BA119" s="788"/>
      <c r="BB119" s="788"/>
      <c r="BC119" s="788"/>
      <c r="BD119" s="788"/>
      <c r="BE119" s="788"/>
      <c r="BF119" s="788"/>
      <c r="BG119" s="788"/>
      <c r="BH119" s="788"/>
      <c r="BI119" s="788"/>
      <c r="BJ119" s="788"/>
      <c r="BK119" s="788"/>
      <c r="BL119" s="788"/>
      <c r="BM119" s="788"/>
      <c r="BN119" s="788"/>
      <c r="BO119" s="788"/>
      <c r="BP119" s="789"/>
      <c r="BQ119" s="829">
        <v>16228723</v>
      </c>
      <c r="BR119" s="830"/>
      <c r="BS119" s="830"/>
      <c r="BT119" s="830"/>
      <c r="BU119" s="830"/>
      <c r="BV119" s="830">
        <v>15654409</v>
      </c>
      <c r="BW119" s="830"/>
      <c r="BX119" s="830"/>
      <c r="BY119" s="830"/>
      <c r="BZ119" s="830"/>
      <c r="CA119" s="830">
        <v>14609325</v>
      </c>
      <c r="CB119" s="830"/>
      <c r="CC119" s="830"/>
      <c r="CD119" s="830"/>
      <c r="CE119" s="830"/>
      <c r="CF119" s="891">
        <v>26.6</v>
      </c>
      <c r="CG119" s="892"/>
      <c r="CH119" s="892"/>
      <c r="CI119" s="892"/>
      <c r="CJ119" s="892"/>
      <c r="CK119" s="948"/>
      <c r="CL119" s="898"/>
      <c r="CM119" s="855" t="s">
        <v>444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136256</v>
      </c>
      <c r="DH119" s="747"/>
      <c r="DI119" s="747"/>
      <c r="DJ119" s="747"/>
      <c r="DK119" s="748"/>
      <c r="DL119" s="749">
        <v>85579</v>
      </c>
      <c r="DM119" s="747"/>
      <c r="DN119" s="747"/>
      <c r="DO119" s="747"/>
      <c r="DP119" s="748"/>
      <c r="DQ119" s="749">
        <v>42113</v>
      </c>
      <c r="DR119" s="747"/>
      <c r="DS119" s="747"/>
      <c r="DT119" s="747"/>
      <c r="DU119" s="748"/>
      <c r="DV119" s="837">
        <v>0.1</v>
      </c>
      <c r="DW119" s="838"/>
      <c r="DX119" s="838"/>
      <c r="DY119" s="838"/>
      <c r="DZ119" s="839"/>
    </row>
    <row r="120" spans="1:130" s="197" customFormat="1" ht="26.25" customHeight="1" x14ac:dyDescent="0.15">
      <c r="A120" s="895"/>
      <c r="B120" s="896"/>
      <c r="C120" s="833" t="s">
        <v>420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445</v>
      </c>
      <c r="BA120" s="798"/>
      <c r="BB120" s="798"/>
      <c r="BC120" s="798"/>
      <c r="BD120" s="798"/>
      <c r="BE120" s="798"/>
      <c r="BF120" s="798"/>
      <c r="BG120" s="798"/>
      <c r="BH120" s="798"/>
      <c r="BI120" s="798"/>
      <c r="BJ120" s="798"/>
      <c r="BK120" s="798"/>
      <c r="BL120" s="798"/>
      <c r="BM120" s="798"/>
      <c r="BN120" s="798"/>
      <c r="BO120" s="798"/>
      <c r="BP120" s="799"/>
      <c r="BQ120" s="800">
        <v>19723650</v>
      </c>
      <c r="BR120" s="801"/>
      <c r="BS120" s="801"/>
      <c r="BT120" s="801"/>
      <c r="BU120" s="801"/>
      <c r="BV120" s="801">
        <v>18436325</v>
      </c>
      <c r="BW120" s="801"/>
      <c r="BX120" s="801"/>
      <c r="BY120" s="801"/>
      <c r="BZ120" s="801"/>
      <c r="CA120" s="801">
        <v>18012239</v>
      </c>
      <c r="CB120" s="801"/>
      <c r="CC120" s="801"/>
      <c r="CD120" s="801"/>
      <c r="CE120" s="801"/>
      <c r="CF120" s="878">
        <v>32.799999999999997</v>
      </c>
      <c r="CG120" s="879"/>
      <c r="CH120" s="879"/>
      <c r="CI120" s="879"/>
      <c r="CJ120" s="879"/>
      <c r="CK120" s="880" t="s">
        <v>446</v>
      </c>
      <c r="CL120" s="840"/>
      <c r="CM120" s="840"/>
      <c r="CN120" s="840"/>
      <c r="CO120" s="841"/>
      <c r="CP120" s="884" t="s">
        <v>388</v>
      </c>
      <c r="CQ120" s="885"/>
      <c r="CR120" s="885"/>
      <c r="CS120" s="885"/>
      <c r="CT120" s="885"/>
      <c r="CU120" s="885"/>
      <c r="CV120" s="885"/>
      <c r="CW120" s="885"/>
      <c r="CX120" s="885"/>
      <c r="CY120" s="885"/>
      <c r="CZ120" s="885"/>
      <c r="DA120" s="885"/>
      <c r="DB120" s="885"/>
      <c r="DC120" s="885"/>
      <c r="DD120" s="885"/>
      <c r="DE120" s="885"/>
      <c r="DF120" s="886"/>
      <c r="DG120" s="829">
        <v>31070117</v>
      </c>
      <c r="DH120" s="830"/>
      <c r="DI120" s="830"/>
      <c r="DJ120" s="830"/>
      <c r="DK120" s="830"/>
      <c r="DL120" s="830">
        <v>30298574</v>
      </c>
      <c r="DM120" s="830"/>
      <c r="DN120" s="830"/>
      <c r="DO120" s="830"/>
      <c r="DP120" s="830"/>
      <c r="DQ120" s="830">
        <v>29267548</v>
      </c>
      <c r="DR120" s="830"/>
      <c r="DS120" s="830"/>
      <c r="DT120" s="830"/>
      <c r="DU120" s="830"/>
      <c r="DV120" s="831">
        <v>53.3</v>
      </c>
      <c r="DW120" s="831"/>
      <c r="DX120" s="831"/>
      <c r="DY120" s="831"/>
      <c r="DZ120" s="832"/>
    </row>
    <row r="121" spans="1:130" s="197" customFormat="1" ht="26.25" customHeight="1" x14ac:dyDescent="0.15">
      <c r="A121" s="895"/>
      <c r="B121" s="896"/>
      <c r="C121" s="872" t="s">
        <v>447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340</v>
      </c>
      <c r="AB121" s="814"/>
      <c r="AC121" s="814"/>
      <c r="AD121" s="814"/>
      <c r="AE121" s="815"/>
      <c r="AF121" s="816">
        <v>330</v>
      </c>
      <c r="AG121" s="814"/>
      <c r="AH121" s="814"/>
      <c r="AI121" s="814"/>
      <c r="AJ121" s="815"/>
      <c r="AK121" s="816">
        <v>310</v>
      </c>
      <c r="AL121" s="814"/>
      <c r="AM121" s="814"/>
      <c r="AN121" s="814"/>
      <c r="AO121" s="815"/>
      <c r="AP121" s="784">
        <v>0</v>
      </c>
      <c r="AQ121" s="785"/>
      <c r="AR121" s="785"/>
      <c r="AS121" s="785"/>
      <c r="AT121" s="786"/>
      <c r="AU121" s="912"/>
      <c r="AV121" s="913"/>
      <c r="AW121" s="913"/>
      <c r="AX121" s="913"/>
      <c r="AY121" s="914"/>
      <c r="AZ121" s="875" t="s">
        <v>448</v>
      </c>
      <c r="BA121" s="876"/>
      <c r="BB121" s="876"/>
      <c r="BC121" s="876"/>
      <c r="BD121" s="876"/>
      <c r="BE121" s="876"/>
      <c r="BF121" s="876"/>
      <c r="BG121" s="876"/>
      <c r="BH121" s="876"/>
      <c r="BI121" s="876"/>
      <c r="BJ121" s="876"/>
      <c r="BK121" s="876"/>
      <c r="BL121" s="876"/>
      <c r="BM121" s="876"/>
      <c r="BN121" s="876"/>
      <c r="BO121" s="876"/>
      <c r="BP121" s="877"/>
      <c r="BQ121" s="887">
        <v>135646458</v>
      </c>
      <c r="BR121" s="888"/>
      <c r="BS121" s="888"/>
      <c r="BT121" s="888"/>
      <c r="BU121" s="888"/>
      <c r="BV121" s="888">
        <v>133968477</v>
      </c>
      <c r="BW121" s="888"/>
      <c r="BX121" s="888"/>
      <c r="BY121" s="888"/>
      <c r="BZ121" s="888"/>
      <c r="CA121" s="888">
        <v>134831601</v>
      </c>
      <c r="CB121" s="888"/>
      <c r="CC121" s="888"/>
      <c r="CD121" s="888"/>
      <c r="CE121" s="888"/>
      <c r="CF121" s="889">
        <v>245.7</v>
      </c>
      <c r="CG121" s="890"/>
      <c r="CH121" s="890"/>
      <c r="CI121" s="890"/>
      <c r="CJ121" s="890"/>
      <c r="CK121" s="881"/>
      <c r="CL121" s="842"/>
      <c r="CM121" s="842"/>
      <c r="CN121" s="842"/>
      <c r="CO121" s="843"/>
      <c r="CP121" s="858" t="s">
        <v>393</v>
      </c>
      <c r="CQ121" s="859"/>
      <c r="CR121" s="859"/>
      <c r="CS121" s="859"/>
      <c r="CT121" s="859"/>
      <c r="CU121" s="859"/>
      <c r="CV121" s="859"/>
      <c r="CW121" s="859"/>
      <c r="CX121" s="859"/>
      <c r="CY121" s="859"/>
      <c r="CZ121" s="859"/>
      <c r="DA121" s="859"/>
      <c r="DB121" s="859"/>
      <c r="DC121" s="859"/>
      <c r="DD121" s="859"/>
      <c r="DE121" s="859"/>
      <c r="DF121" s="860"/>
      <c r="DG121" s="800">
        <v>2293033</v>
      </c>
      <c r="DH121" s="801"/>
      <c r="DI121" s="801"/>
      <c r="DJ121" s="801"/>
      <c r="DK121" s="801"/>
      <c r="DL121" s="801">
        <v>2103014</v>
      </c>
      <c r="DM121" s="801"/>
      <c r="DN121" s="801"/>
      <c r="DO121" s="801"/>
      <c r="DP121" s="801"/>
      <c r="DQ121" s="801">
        <v>1904328</v>
      </c>
      <c r="DR121" s="801"/>
      <c r="DS121" s="801"/>
      <c r="DT121" s="801"/>
      <c r="DU121" s="801"/>
      <c r="DV121" s="853">
        <v>3.5</v>
      </c>
      <c r="DW121" s="853"/>
      <c r="DX121" s="853"/>
      <c r="DY121" s="853"/>
      <c r="DZ121" s="854"/>
    </row>
    <row r="122" spans="1:130" s="197" customFormat="1" ht="26.25" customHeight="1" x14ac:dyDescent="0.15">
      <c r="A122" s="895"/>
      <c r="B122" s="896"/>
      <c r="C122" s="833" t="s">
        <v>430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1688</v>
      </c>
      <c r="AB122" s="814"/>
      <c r="AC122" s="814"/>
      <c r="AD122" s="814"/>
      <c r="AE122" s="815"/>
      <c r="AF122" s="816">
        <v>2285</v>
      </c>
      <c r="AG122" s="814"/>
      <c r="AH122" s="814"/>
      <c r="AI122" s="814"/>
      <c r="AJ122" s="815"/>
      <c r="AK122" s="816">
        <v>2758</v>
      </c>
      <c r="AL122" s="814"/>
      <c r="AM122" s="814"/>
      <c r="AN122" s="814"/>
      <c r="AO122" s="815"/>
      <c r="AP122" s="784">
        <v>0</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449</v>
      </c>
      <c r="BP122" s="868"/>
      <c r="BQ122" s="869">
        <v>171598831</v>
      </c>
      <c r="BR122" s="870"/>
      <c r="BS122" s="870"/>
      <c r="BT122" s="870"/>
      <c r="BU122" s="870"/>
      <c r="BV122" s="870">
        <v>168059211</v>
      </c>
      <c r="BW122" s="870"/>
      <c r="BX122" s="870"/>
      <c r="BY122" s="870"/>
      <c r="BZ122" s="870"/>
      <c r="CA122" s="870">
        <v>167453165</v>
      </c>
      <c r="CB122" s="870"/>
      <c r="CC122" s="870"/>
      <c r="CD122" s="870"/>
      <c r="CE122" s="870"/>
      <c r="CF122" s="773"/>
      <c r="CG122" s="774"/>
      <c r="CH122" s="774"/>
      <c r="CI122" s="774"/>
      <c r="CJ122" s="871"/>
      <c r="CK122" s="881"/>
      <c r="CL122" s="842"/>
      <c r="CM122" s="842"/>
      <c r="CN122" s="842"/>
      <c r="CO122" s="843"/>
      <c r="CP122" s="858" t="s">
        <v>396</v>
      </c>
      <c r="CQ122" s="859"/>
      <c r="CR122" s="859"/>
      <c r="CS122" s="859"/>
      <c r="CT122" s="859"/>
      <c r="CU122" s="859"/>
      <c r="CV122" s="859"/>
      <c r="CW122" s="859"/>
      <c r="CX122" s="859"/>
      <c r="CY122" s="859"/>
      <c r="CZ122" s="859"/>
      <c r="DA122" s="859"/>
      <c r="DB122" s="859"/>
      <c r="DC122" s="859"/>
      <c r="DD122" s="859"/>
      <c r="DE122" s="859"/>
      <c r="DF122" s="860"/>
      <c r="DG122" s="800">
        <v>2109515</v>
      </c>
      <c r="DH122" s="801"/>
      <c r="DI122" s="801"/>
      <c r="DJ122" s="801"/>
      <c r="DK122" s="801"/>
      <c r="DL122" s="801">
        <v>1991633</v>
      </c>
      <c r="DM122" s="801"/>
      <c r="DN122" s="801"/>
      <c r="DO122" s="801"/>
      <c r="DP122" s="801"/>
      <c r="DQ122" s="801">
        <v>1874655</v>
      </c>
      <c r="DR122" s="801"/>
      <c r="DS122" s="801"/>
      <c r="DT122" s="801"/>
      <c r="DU122" s="801"/>
      <c r="DV122" s="853">
        <v>3.4</v>
      </c>
      <c r="DW122" s="853"/>
      <c r="DX122" s="853"/>
      <c r="DY122" s="853"/>
      <c r="DZ122" s="854"/>
    </row>
    <row r="123" spans="1:130" s="197" customFormat="1" ht="26.25" customHeight="1" thickBot="1" x14ac:dyDescent="0.2">
      <c r="A123" s="895"/>
      <c r="B123" s="896"/>
      <c r="C123" s="833" t="s">
        <v>436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14735</v>
      </c>
      <c r="AB123" s="814"/>
      <c r="AC123" s="814"/>
      <c r="AD123" s="814"/>
      <c r="AE123" s="815"/>
      <c r="AF123" s="816">
        <v>14735</v>
      </c>
      <c r="AG123" s="814"/>
      <c r="AH123" s="814"/>
      <c r="AI123" s="814"/>
      <c r="AJ123" s="815"/>
      <c r="AK123" s="816">
        <v>14735</v>
      </c>
      <c r="AL123" s="814"/>
      <c r="AM123" s="814"/>
      <c r="AN123" s="814"/>
      <c r="AO123" s="815"/>
      <c r="AP123" s="784">
        <v>0</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97.5</v>
      </c>
      <c r="BR123" s="862"/>
      <c r="BS123" s="862"/>
      <c r="BT123" s="862"/>
      <c r="BU123" s="862"/>
      <c r="BV123" s="862">
        <v>98</v>
      </c>
      <c r="BW123" s="862"/>
      <c r="BX123" s="862"/>
      <c r="BY123" s="862"/>
      <c r="BZ123" s="862"/>
      <c r="CA123" s="862">
        <v>100</v>
      </c>
      <c r="CB123" s="862"/>
      <c r="CC123" s="862"/>
      <c r="CD123" s="862"/>
      <c r="CE123" s="862"/>
      <c r="CF123" s="760"/>
      <c r="CG123" s="761"/>
      <c r="CH123" s="761"/>
      <c r="CI123" s="761"/>
      <c r="CJ123" s="863"/>
      <c r="CK123" s="881"/>
      <c r="CL123" s="842"/>
      <c r="CM123" s="842"/>
      <c r="CN123" s="842"/>
      <c r="CO123" s="843"/>
      <c r="CP123" s="858" t="s">
        <v>385</v>
      </c>
      <c r="CQ123" s="859"/>
      <c r="CR123" s="859"/>
      <c r="CS123" s="859"/>
      <c r="CT123" s="859"/>
      <c r="CU123" s="859"/>
      <c r="CV123" s="859"/>
      <c r="CW123" s="859"/>
      <c r="CX123" s="859"/>
      <c r="CY123" s="859"/>
      <c r="CZ123" s="859"/>
      <c r="DA123" s="859"/>
      <c r="DB123" s="859"/>
      <c r="DC123" s="859"/>
      <c r="DD123" s="859"/>
      <c r="DE123" s="859"/>
      <c r="DF123" s="860"/>
      <c r="DG123" s="813">
        <v>1948500</v>
      </c>
      <c r="DH123" s="814"/>
      <c r="DI123" s="814"/>
      <c r="DJ123" s="814"/>
      <c r="DK123" s="815"/>
      <c r="DL123" s="816">
        <v>1840671</v>
      </c>
      <c r="DM123" s="814"/>
      <c r="DN123" s="814"/>
      <c r="DO123" s="814"/>
      <c r="DP123" s="815"/>
      <c r="DQ123" s="816">
        <v>1659305</v>
      </c>
      <c r="DR123" s="814"/>
      <c r="DS123" s="814"/>
      <c r="DT123" s="814"/>
      <c r="DU123" s="815"/>
      <c r="DV123" s="784">
        <v>3</v>
      </c>
      <c r="DW123" s="785"/>
      <c r="DX123" s="785"/>
      <c r="DY123" s="785"/>
      <c r="DZ123" s="786"/>
    </row>
    <row r="124" spans="1:130" s="197" customFormat="1" ht="26.25" customHeight="1" x14ac:dyDescent="0.15">
      <c r="A124" s="895"/>
      <c r="B124" s="896"/>
      <c r="C124" s="833" t="s">
        <v>439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v>1066287</v>
      </c>
      <c r="DH124" s="747"/>
      <c r="DI124" s="747"/>
      <c r="DJ124" s="747"/>
      <c r="DK124" s="748"/>
      <c r="DL124" s="749">
        <v>744816</v>
      </c>
      <c r="DM124" s="747"/>
      <c r="DN124" s="747"/>
      <c r="DO124" s="747"/>
      <c r="DP124" s="748"/>
      <c r="DQ124" s="749">
        <v>798775</v>
      </c>
      <c r="DR124" s="747"/>
      <c r="DS124" s="747"/>
      <c r="DT124" s="747"/>
      <c r="DU124" s="748"/>
      <c r="DV124" s="837">
        <v>1.5</v>
      </c>
      <c r="DW124" s="838"/>
      <c r="DX124" s="838"/>
      <c r="DY124" s="838"/>
      <c r="DZ124" s="839"/>
    </row>
    <row r="125" spans="1:130" s="197" customFormat="1" ht="26.25" customHeight="1" thickBot="1" x14ac:dyDescent="0.2">
      <c r="A125" s="895"/>
      <c r="B125" s="896"/>
      <c r="C125" s="833" t="s">
        <v>441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444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87990</v>
      </c>
      <c r="AB126" s="814"/>
      <c r="AC126" s="814"/>
      <c r="AD126" s="814"/>
      <c r="AE126" s="815"/>
      <c r="AF126" s="816">
        <v>77795</v>
      </c>
      <c r="AG126" s="814"/>
      <c r="AH126" s="814"/>
      <c r="AI126" s="814"/>
      <c r="AJ126" s="815"/>
      <c r="AK126" s="816">
        <v>70865</v>
      </c>
      <c r="AL126" s="814"/>
      <c r="AM126" s="814"/>
      <c r="AN126" s="814"/>
      <c r="AO126" s="815"/>
      <c r="AP126" s="784">
        <v>0.1</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v>2282588</v>
      </c>
      <c r="DH126" s="801"/>
      <c r="DI126" s="801"/>
      <c r="DJ126" s="801"/>
      <c r="DK126" s="801"/>
      <c r="DL126" s="801">
        <v>1950232</v>
      </c>
      <c r="DM126" s="801"/>
      <c r="DN126" s="801"/>
      <c r="DO126" s="801"/>
      <c r="DP126" s="801"/>
      <c r="DQ126" s="801">
        <v>1986859</v>
      </c>
      <c r="DR126" s="801"/>
      <c r="DS126" s="801"/>
      <c r="DT126" s="801"/>
      <c r="DU126" s="801"/>
      <c r="DV126" s="853">
        <v>3.6</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14512</v>
      </c>
      <c r="AB127" s="814"/>
      <c r="AC127" s="814"/>
      <c r="AD127" s="814"/>
      <c r="AE127" s="815"/>
      <c r="AF127" s="816">
        <v>11513</v>
      </c>
      <c r="AG127" s="814"/>
      <c r="AH127" s="814"/>
      <c r="AI127" s="814"/>
      <c r="AJ127" s="815"/>
      <c r="AK127" s="816">
        <v>8708</v>
      </c>
      <c r="AL127" s="814"/>
      <c r="AM127" s="814"/>
      <c r="AN127" s="814"/>
      <c r="AO127" s="815"/>
      <c r="AP127" s="784">
        <v>0</v>
      </c>
      <c r="AQ127" s="785"/>
      <c r="AR127" s="785"/>
      <c r="AS127" s="785"/>
      <c r="AT127" s="786"/>
      <c r="AU127" s="233"/>
      <c r="AV127" s="233"/>
      <c r="AW127" s="233"/>
      <c r="AX127" s="787" t="s">
        <v>460</v>
      </c>
      <c r="AY127" s="788"/>
      <c r="AZ127" s="788"/>
      <c r="BA127" s="788"/>
      <c r="BB127" s="788"/>
      <c r="BC127" s="788"/>
      <c r="BD127" s="788"/>
      <c r="BE127" s="789"/>
      <c r="BF127" s="790" t="s">
        <v>109</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2551424</v>
      </c>
      <c r="AB128" s="754"/>
      <c r="AC128" s="754"/>
      <c r="AD128" s="754"/>
      <c r="AE128" s="755"/>
      <c r="AF128" s="756">
        <v>2618382</v>
      </c>
      <c r="AG128" s="754"/>
      <c r="AH128" s="754"/>
      <c r="AI128" s="754"/>
      <c r="AJ128" s="755"/>
      <c r="AK128" s="756">
        <v>2522710</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109</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68565286</v>
      </c>
      <c r="AB129" s="814"/>
      <c r="AC129" s="814"/>
      <c r="AD129" s="814"/>
      <c r="AE129" s="815"/>
      <c r="AF129" s="816">
        <v>68218642</v>
      </c>
      <c r="AG129" s="814"/>
      <c r="AH129" s="814"/>
      <c r="AI129" s="814"/>
      <c r="AJ129" s="815"/>
      <c r="AK129" s="816">
        <v>67905571</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10.199999999999999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12783107</v>
      </c>
      <c r="AB130" s="814"/>
      <c r="AC130" s="814"/>
      <c r="AD130" s="814"/>
      <c r="AE130" s="815"/>
      <c r="AF130" s="816">
        <v>13168648</v>
      </c>
      <c r="AG130" s="814"/>
      <c r="AH130" s="814"/>
      <c r="AI130" s="814"/>
      <c r="AJ130" s="815"/>
      <c r="AK130" s="816">
        <v>13039397</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100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55782179</v>
      </c>
      <c r="AB131" s="747"/>
      <c r="AC131" s="747"/>
      <c r="AD131" s="747"/>
      <c r="AE131" s="748"/>
      <c r="AF131" s="749">
        <v>55049994</v>
      </c>
      <c r="AG131" s="747"/>
      <c r="AH131" s="747"/>
      <c r="AI131" s="747"/>
      <c r="AJ131" s="748"/>
      <c r="AK131" s="749">
        <v>54866174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11.037422899999999</v>
      </c>
      <c r="AB132" s="770"/>
      <c r="AC132" s="770"/>
      <c r="AD132" s="770"/>
      <c r="AE132" s="771"/>
      <c r="AF132" s="772">
        <v>9.9762172539999998</v>
      </c>
      <c r="AG132" s="770"/>
      <c r="AH132" s="770"/>
      <c r="AI132" s="770"/>
      <c r="AJ132" s="771"/>
      <c r="AK132" s="772">
        <v>9.8842776969999999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11.5</v>
      </c>
      <c r="AB133" s="779"/>
      <c r="AC133" s="779"/>
      <c r="AD133" s="779"/>
      <c r="AE133" s="780"/>
      <c r="AF133" s="778">
        <v>10.8</v>
      </c>
      <c r="AG133" s="779"/>
      <c r="AH133" s="779"/>
      <c r="AI133" s="779"/>
      <c r="AJ133" s="780"/>
      <c r="AK133" s="778">
        <v>10.199999999999999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21491292</v>
      </c>
      <c r="L9" s="264">
        <v>78908</v>
      </c>
      <c r="M9" s="265">
        <v>57944</v>
      </c>
      <c r="N9" s="266">
        <v>36.200000000000003</v>
      </c>
    </row>
    <row r="10" spans="1:16" x14ac:dyDescent="0.15">
      <c r="A10" s="248"/>
      <c r="B10" s="244"/>
      <c r="C10" s="244"/>
      <c r="D10" s="244"/>
      <c r="E10" s="244"/>
      <c r="F10" s="244"/>
      <c r="G10" s="1163" t="s">
        <v>483</v>
      </c>
      <c r="H10" s="1164"/>
      <c r="I10" s="1164"/>
      <c r="J10" s="1165"/>
      <c r="K10" s="267">
        <v>270201</v>
      </c>
      <c r="L10" s="268">
        <v>992</v>
      </c>
      <c r="M10" s="269">
        <v>2485</v>
      </c>
      <c r="N10" s="270">
        <v>-60.1</v>
      </c>
    </row>
    <row r="11" spans="1:16" ht="13.5" customHeight="1" x14ac:dyDescent="0.15">
      <c r="A11" s="248"/>
      <c r="B11" s="244"/>
      <c r="C11" s="244"/>
      <c r="D11" s="244"/>
      <c r="E11" s="244"/>
      <c r="F11" s="244"/>
      <c r="G11" s="1163" t="s">
        <v>484</v>
      </c>
      <c r="H11" s="1164"/>
      <c r="I11" s="1164"/>
      <c r="J11" s="1165"/>
      <c r="K11" s="267">
        <v>45541</v>
      </c>
      <c r="L11" s="268">
        <v>167</v>
      </c>
      <c r="M11" s="269">
        <v>1532</v>
      </c>
      <c r="N11" s="270">
        <v>-89.1</v>
      </c>
    </row>
    <row r="12" spans="1:16" ht="13.5" customHeight="1" x14ac:dyDescent="0.15">
      <c r="A12" s="248"/>
      <c r="B12" s="244"/>
      <c r="C12" s="244"/>
      <c r="D12" s="244"/>
      <c r="E12" s="244"/>
      <c r="F12" s="244"/>
      <c r="G12" s="1163" t="s">
        <v>485</v>
      </c>
      <c r="H12" s="1164"/>
      <c r="I12" s="1164"/>
      <c r="J12" s="1165"/>
      <c r="K12" s="267">
        <v>220995</v>
      </c>
      <c r="L12" s="268">
        <v>811</v>
      </c>
      <c r="M12" s="269">
        <v>599</v>
      </c>
      <c r="N12" s="270">
        <v>35.4</v>
      </c>
    </row>
    <row r="13" spans="1:16" ht="13.5" customHeight="1" x14ac:dyDescent="0.15">
      <c r="A13" s="248"/>
      <c r="B13" s="244"/>
      <c r="C13" s="244"/>
      <c r="D13" s="244"/>
      <c r="E13" s="244"/>
      <c r="F13" s="244"/>
      <c r="G13" s="1163" t="s">
        <v>486</v>
      </c>
      <c r="H13" s="1164"/>
      <c r="I13" s="1164"/>
      <c r="J13" s="1165"/>
      <c r="K13" s="267" t="s">
        <v>487</v>
      </c>
      <c r="L13" s="268" t="s">
        <v>487</v>
      </c>
      <c r="M13" s="269">
        <v>18</v>
      </c>
      <c r="N13" s="270" t="s">
        <v>487</v>
      </c>
    </row>
    <row r="14" spans="1:16" ht="13.5" customHeight="1" x14ac:dyDescent="0.15">
      <c r="A14" s="248"/>
      <c r="B14" s="244"/>
      <c r="C14" s="244"/>
      <c r="D14" s="244"/>
      <c r="E14" s="244"/>
      <c r="F14" s="244"/>
      <c r="G14" s="1163" t="s">
        <v>488</v>
      </c>
      <c r="H14" s="1164"/>
      <c r="I14" s="1164"/>
      <c r="J14" s="1165"/>
      <c r="K14" s="267">
        <v>678354</v>
      </c>
      <c r="L14" s="268">
        <v>2491</v>
      </c>
      <c r="M14" s="269">
        <v>1786</v>
      </c>
      <c r="N14" s="270">
        <v>39.5</v>
      </c>
    </row>
    <row r="15" spans="1:16" ht="13.5" customHeight="1" x14ac:dyDescent="0.15">
      <c r="A15" s="248"/>
      <c r="B15" s="244"/>
      <c r="C15" s="244"/>
      <c r="D15" s="244"/>
      <c r="E15" s="244"/>
      <c r="F15" s="244"/>
      <c r="G15" s="1163" t="s">
        <v>489</v>
      </c>
      <c r="H15" s="1164"/>
      <c r="I15" s="1164"/>
      <c r="J15" s="1165"/>
      <c r="K15" s="267">
        <v>488554</v>
      </c>
      <c r="L15" s="268">
        <v>1794</v>
      </c>
      <c r="M15" s="269">
        <v>1355</v>
      </c>
      <c r="N15" s="270">
        <v>32.4</v>
      </c>
    </row>
    <row r="16" spans="1:16" x14ac:dyDescent="0.15">
      <c r="A16" s="248"/>
      <c r="B16" s="244"/>
      <c r="C16" s="244"/>
      <c r="D16" s="244"/>
      <c r="E16" s="244"/>
      <c r="F16" s="244"/>
      <c r="G16" s="1166" t="s">
        <v>490</v>
      </c>
      <c r="H16" s="1167"/>
      <c r="I16" s="1167"/>
      <c r="J16" s="1168"/>
      <c r="K16" s="268">
        <v>-1536958</v>
      </c>
      <c r="L16" s="268">
        <v>-5643</v>
      </c>
      <c r="M16" s="269">
        <v>-4955</v>
      </c>
      <c r="N16" s="270">
        <v>13.9</v>
      </c>
    </row>
    <row r="17" spans="1:16" x14ac:dyDescent="0.15">
      <c r="A17" s="248"/>
      <c r="B17" s="244"/>
      <c r="C17" s="244"/>
      <c r="D17" s="244"/>
      <c r="E17" s="244"/>
      <c r="F17" s="244"/>
      <c r="G17" s="1166" t="s">
        <v>169</v>
      </c>
      <c r="H17" s="1167"/>
      <c r="I17" s="1167"/>
      <c r="J17" s="1168"/>
      <c r="K17" s="268">
        <v>21657979</v>
      </c>
      <c r="L17" s="268">
        <v>79520</v>
      </c>
      <c r="M17" s="269">
        <v>60765</v>
      </c>
      <c r="N17" s="270">
        <v>30.9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8.2799999999999994</v>
      </c>
      <c r="L21" s="281">
        <v>6.13</v>
      </c>
      <c r="M21" s="282">
        <v>2.15</v>
      </c>
      <c r="N21" s="249"/>
      <c r="O21" s="283"/>
      <c r="P21" s="279"/>
    </row>
    <row r="22" spans="1:16" s="284" customFormat="1" x14ac:dyDescent="0.15">
      <c r="A22" s="279"/>
      <c r="B22" s="249"/>
      <c r="C22" s="249"/>
      <c r="D22" s="249"/>
      <c r="E22" s="249"/>
      <c r="F22" s="249"/>
      <c r="G22" s="1160" t="s">
        <v>496</v>
      </c>
      <c r="H22" s="1161"/>
      <c r="I22" s="1161"/>
      <c r="J22" s="1162"/>
      <c r="K22" s="285">
        <v>101.6</v>
      </c>
      <c r="L22" s="286">
        <v>100.5</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17425261</v>
      </c>
      <c r="L32" s="294">
        <v>63979</v>
      </c>
      <c r="M32" s="295">
        <v>38141</v>
      </c>
      <c r="N32" s="296">
        <v>67.7</v>
      </c>
    </row>
    <row r="33" spans="1:16" ht="13.5" customHeight="1" x14ac:dyDescent="0.15">
      <c r="A33" s="248"/>
      <c r="B33" s="244"/>
      <c r="C33" s="244"/>
      <c r="D33" s="244"/>
      <c r="E33" s="244"/>
      <c r="F33" s="244"/>
      <c r="G33" s="1151" t="s">
        <v>501</v>
      </c>
      <c r="H33" s="1152"/>
      <c r="I33" s="1152"/>
      <c r="J33" s="1153"/>
      <c r="K33" s="294" t="s">
        <v>487</v>
      </c>
      <c r="L33" s="294" t="s">
        <v>487</v>
      </c>
      <c r="M33" s="295">
        <v>3</v>
      </c>
      <c r="N33" s="296" t="s">
        <v>487</v>
      </c>
    </row>
    <row r="34" spans="1:16" ht="27" customHeight="1" x14ac:dyDescent="0.15">
      <c r="A34" s="248"/>
      <c r="B34" s="244"/>
      <c r="C34" s="244"/>
      <c r="D34" s="244"/>
      <c r="E34" s="244"/>
      <c r="F34" s="244"/>
      <c r="G34" s="1151" t="s">
        <v>502</v>
      </c>
      <c r="H34" s="1152"/>
      <c r="I34" s="1152"/>
      <c r="J34" s="1153"/>
      <c r="K34" s="294" t="s">
        <v>487</v>
      </c>
      <c r="L34" s="294" t="s">
        <v>487</v>
      </c>
      <c r="M34" s="295">
        <v>102</v>
      </c>
      <c r="N34" s="296" t="s">
        <v>487</v>
      </c>
    </row>
    <row r="35" spans="1:16" ht="27" customHeight="1" x14ac:dyDescent="0.15">
      <c r="A35" s="248"/>
      <c r="B35" s="244"/>
      <c r="C35" s="244"/>
      <c r="D35" s="244"/>
      <c r="E35" s="244"/>
      <c r="F35" s="244"/>
      <c r="G35" s="1151" t="s">
        <v>503</v>
      </c>
      <c r="H35" s="1152"/>
      <c r="I35" s="1152"/>
      <c r="J35" s="1153"/>
      <c r="K35" s="294">
        <v>3333092</v>
      </c>
      <c r="L35" s="294">
        <v>12238</v>
      </c>
      <c r="M35" s="295">
        <v>9900</v>
      </c>
      <c r="N35" s="296">
        <v>23.6</v>
      </c>
    </row>
    <row r="36" spans="1:16" ht="27" customHeight="1" x14ac:dyDescent="0.15">
      <c r="A36" s="248"/>
      <c r="B36" s="244"/>
      <c r="C36" s="244"/>
      <c r="D36" s="244"/>
      <c r="E36" s="244"/>
      <c r="F36" s="244"/>
      <c r="G36" s="1151" t="s">
        <v>504</v>
      </c>
      <c r="H36" s="1152"/>
      <c r="I36" s="1152"/>
      <c r="J36" s="1153"/>
      <c r="K36" s="294">
        <v>129503</v>
      </c>
      <c r="L36" s="294">
        <v>475</v>
      </c>
      <c r="M36" s="295">
        <v>437</v>
      </c>
      <c r="N36" s="296">
        <v>8.6999999999999993</v>
      </c>
    </row>
    <row r="37" spans="1:16" ht="13.5" customHeight="1" x14ac:dyDescent="0.15">
      <c r="A37" s="248"/>
      <c r="B37" s="244"/>
      <c r="C37" s="244"/>
      <c r="D37" s="244"/>
      <c r="E37" s="244"/>
      <c r="F37" s="244"/>
      <c r="G37" s="1151" t="s">
        <v>505</v>
      </c>
      <c r="H37" s="1152"/>
      <c r="I37" s="1152"/>
      <c r="J37" s="1153"/>
      <c r="K37" s="294">
        <v>97376</v>
      </c>
      <c r="L37" s="294">
        <v>358</v>
      </c>
      <c r="M37" s="295">
        <v>880</v>
      </c>
      <c r="N37" s="296">
        <v>-59.3</v>
      </c>
    </row>
    <row r="38" spans="1:16" ht="27" customHeight="1" x14ac:dyDescent="0.15">
      <c r="A38" s="248"/>
      <c r="B38" s="244"/>
      <c r="C38" s="244"/>
      <c r="D38" s="244"/>
      <c r="E38" s="244"/>
      <c r="F38" s="244"/>
      <c r="G38" s="1154" t="s">
        <v>506</v>
      </c>
      <c r="H38" s="1155"/>
      <c r="I38" s="1155"/>
      <c r="J38" s="1156"/>
      <c r="K38" s="297" t="s">
        <v>487</v>
      </c>
      <c r="L38" s="297" t="s">
        <v>487</v>
      </c>
      <c r="M38" s="298">
        <v>3</v>
      </c>
      <c r="N38" s="299" t="s">
        <v>487</v>
      </c>
      <c r="O38" s="293"/>
    </row>
    <row r="39" spans="1:16" x14ac:dyDescent="0.15">
      <c r="A39" s="248"/>
      <c r="B39" s="244"/>
      <c r="C39" s="244"/>
      <c r="D39" s="244"/>
      <c r="E39" s="244"/>
      <c r="F39" s="244"/>
      <c r="G39" s="1154" t="s">
        <v>507</v>
      </c>
      <c r="H39" s="1155"/>
      <c r="I39" s="1155"/>
      <c r="J39" s="1156"/>
      <c r="K39" s="300">
        <v>-2522710</v>
      </c>
      <c r="L39" s="300">
        <v>-9262</v>
      </c>
      <c r="M39" s="301">
        <v>-8348</v>
      </c>
      <c r="N39" s="302">
        <v>10.9</v>
      </c>
      <c r="O39" s="293"/>
    </row>
    <row r="40" spans="1:16" ht="27" customHeight="1" x14ac:dyDescent="0.15">
      <c r="A40" s="248"/>
      <c r="B40" s="244"/>
      <c r="C40" s="244"/>
      <c r="D40" s="244"/>
      <c r="E40" s="244"/>
      <c r="F40" s="244"/>
      <c r="G40" s="1151" t="s">
        <v>508</v>
      </c>
      <c r="H40" s="1152"/>
      <c r="I40" s="1152"/>
      <c r="J40" s="1153"/>
      <c r="K40" s="300">
        <v>-13039397</v>
      </c>
      <c r="L40" s="300">
        <v>-47876</v>
      </c>
      <c r="M40" s="301">
        <v>-29144</v>
      </c>
      <c r="N40" s="302">
        <v>64.3</v>
      </c>
      <c r="O40" s="293"/>
    </row>
    <row r="41" spans="1:16" x14ac:dyDescent="0.15">
      <c r="A41" s="248"/>
      <c r="B41" s="244"/>
      <c r="C41" s="244"/>
      <c r="D41" s="244"/>
      <c r="E41" s="244"/>
      <c r="F41" s="244"/>
      <c r="G41" s="1157" t="s">
        <v>280</v>
      </c>
      <c r="H41" s="1158"/>
      <c r="I41" s="1158"/>
      <c r="J41" s="1159"/>
      <c r="K41" s="294">
        <v>5423125</v>
      </c>
      <c r="L41" s="300">
        <v>19912</v>
      </c>
      <c r="M41" s="301">
        <v>11972</v>
      </c>
      <c r="N41" s="302">
        <v>66.3</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15306971</v>
      </c>
      <c r="J51" s="320">
        <v>55131</v>
      </c>
      <c r="K51" s="321">
        <v>14.7</v>
      </c>
      <c r="L51" s="322">
        <v>43858</v>
      </c>
      <c r="M51" s="323">
        <v>-7</v>
      </c>
      <c r="N51" s="324">
        <v>21.7</v>
      </c>
    </row>
    <row r="52" spans="1:14" x14ac:dyDescent="0.15">
      <c r="A52" s="248"/>
      <c r="B52" s="244"/>
      <c r="C52" s="244"/>
      <c r="D52" s="244"/>
      <c r="E52" s="244"/>
      <c r="F52" s="244"/>
      <c r="G52" s="325"/>
      <c r="H52" s="326" t="s">
        <v>519</v>
      </c>
      <c r="I52" s="327">
        <v>8590154</v>
      </c>
      <c r="J52" s="328">
        <v>30939</v>
      </c>
      <c r="K52" s="329">
        <v>28.6</v>
      </c>
      <c r="L52" s="330">
        <v>23714</v>
      </c>
      <c r="M52" s="331">
        <v>-11.5</v>
      </c>
      <c r="N52" s="332">
        <v>40.1</v>
      </c>
    </row>
    <row r="53" spans="1:14" x14ac:dyDescent="0.15">
      <c r="A53" s="248"/>
      <c r="B53" s="244"/>
      <c r="C53" s="244"/>
      <c r="D53" s="244"/>
      <c r="E53" s="244"/>
      <c r="F53" s="244"/>
      <c r="G53" s="310" t="s">
        <v>520</v>
      </c>
      <c r="H53" s="311"/>
      <c r="I53" s="319">
        <v>12904025</v>
      </c>
      <c r="J53" s="320">
        <v>46257</v>
      </c>
      <c r="K53" s="321">
        <v>-16.100000000000001</v>
      </c>
      <c r="L53" s="322">
        <v>41705</v>
      </c>
      <c r="M53" s="323">
        <v>-4.9000000000000004</v>
      </c>
      <c r="N53" s="324">
        <v>-11.2</v>
      </c>
    </row>
    <row r="54" spans="1:14" x14ac:dyDescent="0.15">
      <c r="A54" s="248"/>
      <c r="B54" s="244"/>
      <c r="C54" s="244"/>
      <c r="D54" s="244"/>
      <c r="E54" s="244"/>
      <c r="F54" s="244"/>
      <c r="G54" s="325"/>
      <c r="H54" s="326" t="s">
        <v>519</v>
      </c>
      <c r="I54" s="327">
        <v>6360769</v>
      </c>
      <c r="J54" s="328">
        <v>22802</v>
      </c>
      <c r="K54" s="329">
        <v>-26.3</v>
      </c>
      <c r="L54" s="330">
        <v>22742</v>
      </c>
      <c r="M54" s="331">
        <v>-4.0999999999999996</v>
      </c>
      <c r="N54" s="332">
        <v>-22.2</v>
      </c>
    </row>
    <row r="55" spans="1:14" x14ac:dyDescent="0.15">
      <c r="A55" s="248"/>
      <c r="B55" s="244"/>
      <c r="C55" s="244"/>
      <c r="D55" s="244"/>
      <c r="E55" s="244"/>
      <c r="F55" s="244"/>
      <c r="G55" s="310" t="s">
        <v>521</v>
      </c>
      <c r="H55" s="311"/>
      <c r="I55" s="319">
        <v>23240963</v>
      </c>
      <c r="J55" s="320">
        <v>83685</v>
      </c>
      <c r="K55" s="321">
        <v>80.900000000000006</v>
      </c>
      <c r="L55" s="322">
        <v>47677</v>
      </c>
      <c r="M55" s="323">
        <v>14.3</v>
      </c>
      <c r="N55" s="324">
        <v>66.599999999999994</v>
      </c>
    </row>
    <row r="56" spans="1:14" x14ac:dyDescent="0.15">
      <c r="A56" s="248"/>
      <c r="B56" s="244"/>
      <c r="C56" s="244"/>
      <c r="D56" s="244"/>
      <c r="E56" s="244"/>
      <c r="F56" s="244"/>
      <c r="G56" s="325"/>
      <c r="H56" s="326" t="s">
        <v>519</v>
      </c>
      <c r="I56" s="327">
        <v>13211065</v>
      </c>
      <c r="J56" s="328">
        <v>47570</v>
      </c>
      <c r="K56" s="329">
        <v>108.6</v>
      </c>
      <c r="L56" s="330">
        <v>23360</v>
      </c>
      <c r="M56" s="331">
        <v>2.7</v>
      </c>
      <c r="N56" s="332">
        <v>105.9</v>
      </c>
    </row>
    <row r="57" spans="1:14" x14ac:dyDescent="0.15">
      <c r="A57" s="248"/>
      <c r="B57" s="244"/>
      <c r="C57" s="244"/>
      <c r="D57" s="244"/>
      <c r="E57" s="244"/>
      <c r="F57" s="244"/>
      <c r="G57" s="310" t="s">
        <v>522</v>
      </c>
      <c r="H57" s="311"/>
      <c r="I57" s="319">
        <v>17151648</v>
      </c>
      <c r="J57" s="320">
        <v>62315</v>
      </c>
      <c r="K57" s="321">
        <v>-25.5</v>
      </c>
      <c r="L57" s="322">
        <v>51613</v>
      </c>
      <c r="M57" s="323">
        <v>8.3000000000000007</v>
      </c>
      <c r="N57" s="324">
        <v>-33.799999999999997</v>
      </c>
    </row>
    <row r="58" spans="1:14" x14ac:dyDescent="0.15">
      <c r="A58" s="248"/>
      <c r="B58" s="244"/>
      <c r="C58" s="244"/>
      <c r="D58" s="244"/>
      <c r="E58" s="244"/>
      <c r="F58" s="244"/>
      <c r="G58" s="325"/>
      <c r="H58" s="326" t="s">
        <v>519</v>
      </c>
      <c r="I58" s="327">
        <v>8017403</v>
      </c>
      <c r="J58" s="328">
        <v>29129</v>
      </c>
      <c r="K58" s="329">
        <v>-38.799999999999997</v>
      </c>
      <c r="L58" s="330">
        <v>25872</v>
      </c>
      <c r="M58" s="331">
        <v>10.8</v>
      </c>
      <c r="N58" s="332">
        <v>-49.6</v>
      </c>
    </row>
    <row r="59" spans="1:14" x14ac:dyDescent="0.15">
      <c r="A59" s="248"/>
      <c r="B59" s="244"/>
      <c r="C59" s="244"/>
      <c r="D59" s="244"/>
      <c r="E59" s="244"/>
      <c r="F59" s="244"/>
      <c r="G59" s="310" t="s">
        <v>523</v>
      </c>
      <c r="H59" s="311"/>
      <c r="I59" s="319">
        <v>18697473</v>
      </c>
      <c r="J59" s="320">
        <v>68650</v>
      </c>
      <c r="K59" s="321">
        <v>10.199999999999999</v>
      </c>
      <c r="L59" s="322">
        <v>50880</v>
      </c>
      <c r="M59" s="323">
        <v>-1.4</v>
      </c>
      <c r="N59" s="324">
        <v>11.6</v>
      </c>
    </row>
    <row r="60" spans="1:14" x14ac:dyDescent="0.15">
      <c r="A60" s="248"/>
      <c r="B60" s="244"/>
      <c r="C60" s="244"/>
      <c r="D60" s="244"/>
      <c r="E60" s="244"/>
      <c r="F60" s="244"/>
      <c r="G60" s="325"/>
      <c r="H60" s="326" t="s">
        <v>519</v>
      </c>
      <c r="I60" s="333">
        <v>10291274</v>
      </c>
      <c r="J60" s="328">
        <v>37786</v>
      </c>
      <c r="K60" s="329">
        <v>29.7</v>
      </c>
      <c r="L60" s="330">
        <v>27819</v>
      </c>
      <c r="M60" s="331">
        <v>7.5</v>
      </c>
      <c r="N60" s="332">
        <v>22.2</v>
      </c>
    </row>
    <row r="61" spans="1:14" x14ac:dyDescent="0.15">
      <c r="A61" s="248"/>
      <c r="B61" s="244"/>
      <c r="C61" s="244"/>
      <c r="D61" s="244"/>
      <c r="E61" s="244"/>
      <c r="F61" s="244"/>
      <c r="G61" s="310" t="s">
        <v>524</v>
      </c>
      <c r="H61" s="334"/>
      <c r="I61" s="335">
        <v>17460216</v>
      </c>
      <c r="J61" s="336">
        <v>63208</v>
      </c>
      <c r="K61" s="337">
        <v>12.8</v>
      </c>
      <c r="L61" s="338">
        <v>47147</v>
      </c>
      <c r="M61" s="339">
        <v>1.9</v>
      </c>
      <c r="N61" s="324">
        <v>10.9</v>
      </c>
    </row>
    <row r="62" spans="1:14" x14ac:dyDescent="0.15">
      <c r="A62" s="248"/>
      <c r="B62" s="244"/>
      <c r="C62" s="244"/>
      <c r="D62" s="244"/>
      <c r="E62" s="244"/>
      <c r="F62" s="244"/>
      <c r="G62" s="325"/>
      <c r="H62" s="326" t="s">
        <v>519</v>
      </c>
      <c r="I62" s="327">
        <v>9294133</v>
      </c>
      <c r="J62" s="328">
        <v>33645</v>
      </c>
      <c r="K62" s="329">
        <v>20.399999999999999</v>
      </c>
      <c r="L62" s="330">
        <v>24701</v>
      </c>
      <c r="M62" s="331">
        <v>1.1000000000000001</v>
      </c>
      <c r="N62" s="332">
        <v>19.3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13.56</v>
      </c>
      <c r="G47" s="12">
        <v>14.69</v>
      </c>
      <c r="H47" s="12">
        <v>14.93</v>
      </c>
      <c r="I47" s="12">
        <v>15.02</v>
      </c>
      <c r="J47" s="13">
        <v>15.08</v>
      </c>
    </row>
    <row r="48" spans="2:10" ht="57.75" customHeight="1" x14ac:dyDescent="0.15">
      <c r="B48" s="14"/>
      <c r="C48" s="1171" t="s">
        <v>4</v>
      </c>
      <c r="D48" s="1171"/>
      <c r="E48" s="1172"/>
      <c r="F48" s="15">
        <v>5.5</v>
      </c>
      <c r="G48" s="16">
        <v>4.75</v>
      </c>
      <c r="H48" s="16">
        <v>4.93</v>
      </c>
      <c r="I48" s="16">
        <v>4.0199999999999996</v>
      </c>
      <c r="J48" s="17">
        <v>4.17</v>
      </c>
    </row>
    <row r="49" spans="2:10" ht="57.75" customHeight="1" thickBot="1" x14ac:dyDescent="0.2">
      <c r="B49" s="18"/>
      <c r="C49" s="1173" t="s">
        <v>5</v>
      </c>
      <c r="D49" s="1173"/>
      <c r="E49" s="1174"/>
      <c r="F49" s="19" t="s">
        <v>531</v>
      </c>
      <c r="G49" s="20">
        <v>0.96</v>
      </c>
      <c r="H49" s="20">
        <v>0.46</v>
      </c>
      <c r="I49" s="20" t="s">
        <v>532</v>
      </c>
      <c r="J49" s="21">
        <v>0.11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2017-03-29T10:55:59Z</cp:lastPrinted>
  <dcterms:created xsi:type="dcterms:W3CDTF">2017-02-15T21:44:55Z</dcterms:created>
  <dcterms:modified xsi:type="dcterms:W3CDTF">2017-03-29T10:58:33Z</dcterms:modified>
  <cp:category/>
</cp:coreProperties>
</file>