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地方公営企業\04_地方公営企業経営比較分析\R6\06 HP公開\03 公開データ\"/>
    </mc:Choice>
  </mc:AlternateContent>
  <workbookProtection workbookAlgorithmName="SHA-512" workbookHashValue="LnH+ergSRkHZikbB3XUoiejDgR/KPLzU51gG9hdgl+ZDpYJm/QvTq2FBm0ZN669yt9kDSNActuxSjrjCDJUcgw==" workbookSaltValue="TrL4bEsDO/9acVgPKF+qdg=="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<sst xmlns="http://schemas.openxmlformats.org/spreadsheetml/2006/main" count="236" uniqueCount="119">
  <si>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</si>
  <si>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</si>
  <si>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</si>
  <si>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</si>
  <si>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</si>
  <si>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</si>
  <si>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</si>
  <si>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</si>
  <si>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</si>
  <si>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</si>
  <si>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</si>
  <si>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</si>
  <si>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</si>
  <si>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</si>
  <si>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</si>
  <si>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</si>
  <si>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</si>
  <si>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</si>
  <si>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</si>
  <si>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</si>
  <si>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</si>
  <si>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</si>
  <si>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</si>
  <si>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</si>
  <si>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</si>
  <si>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</si>
  <si>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</si>
  <si>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</si>
  <si>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</si>
  <si>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</si>
  <si>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</si>
  <si>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</si>
  <si>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</si>
  <si>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</si>
  <si>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</si>
  <si>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</si>
  <si>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</si>
  <si>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</si>
  <si>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</si>
  <si>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</si>
  <si>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</si>
  <si>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</si>
  <si>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</si>
  <si>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</si>
  <si>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</si>
  <si>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</si>
  <si>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</si>
  <si>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</si>
  <si>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</si>
  <si>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</si>
  <si>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</si>
  <si>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</si>
  <si>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</si>
  <si>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</si>
  <si>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</si>
  <si>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</si>
  <si>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</si>
  <si>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</si>
  <si>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</si>
  <si>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</si>
  <si>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</si>
  <si>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</si>
  <si>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</si>
  <si>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</si>
  <si>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</si>
  <si>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</si>
  <si>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</si>
  <si>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</si>
  <si>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</si>
  <si>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</si>
  <si>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</si>
  <si>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</si>
  <si>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</si>
  <si>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</si>
  <si>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</si>
  <si>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</si>
  <si>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</si>
  <si>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</si>
  <si>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</si>
  <si>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</si>
  <si>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</si>
  <si>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</si>
  <si>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</si>
  <si>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</si>
  <si>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</si>
  <si>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</si>
  <si>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</si>
  <si>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</si>
  <si>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</si>
  <si>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</si>
  <si>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</si>
  <si>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</si>
  <si>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</si>
  <si>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</si>
  <si>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</si>
  <si>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</si>
  <si>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</si>
  <si>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下関市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</si>
  <si>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</si>
  <si>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</si>
  <si>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</si>
  <si>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</si>
  <si>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</si>
  <si>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</si>
  <si>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</si>
  <si>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</si>
  <si>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</si>
  <si>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</si>
  <si>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</si>
  <si>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</si>
  <si>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</si>
  <si>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</si>
  <si>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</si>
  <si>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</si>
  <si>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</si>
  <si>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</si>
  <si>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収益的収支比率は低く、収益が使用料収益のみであり、施設管理費の不足分及び償還金を一般会計からの繰入金で補っている。令和5年度においては、施設管理に係る人件費及び委託費の増加に伴う繰入金の増加により収益的収支比率が増加している。
・企業債残高対事業規模比率については、企業債残高に対して、すべて一般会計で負担しているため令和4年度までは0％推移となっている。令和5年度は、令和6年度から上下水道局へ事業移管するため打ち切り決算を行ったため、比率が大幅に増えている。
・経費回収率が低い要因としては、処理区域が離島集落である性格上、処理区域内である島内の人口増加は見込めず、今後の使用料収益の増額も期待できないため、施設管理費用に対する使用料収益の不足が経常的に発生しているためである。この離島集落に起因する人口要因は、汚水処理原価の高推移や施設利用率の低推移の原因となっている。
・水洗化率は100%であり、島内集落全体に敷設されている。
</t>
    <rPh sb="9" eb="10">
      <t>ヒク</t>
    </rPh>
    <rPh sb="52" eb="53">
      <t>オギナ</t>
    </rPh>
    <rPh sb="58" eb="60">
      <t>レイワ</t>
    </rPh>
    <rPh sb="61" eb="63">
      <t>ネンド</t>
    </rPh>
    <rPh sb="69" eb="71">
      <t>シセツ</t>
    </rPh>
    <rPh sb="71" eb="73">
      <t>カンリ</t>
    </rPh>
    <rPh sb="74" eb="75">
      <t>カカ</t>
    </rPh>
    <rPh sb="76" eb="79">
      <t>ジンケンヒ</t>
    </rPh>
    <rPh sb="79" eb="80">
      <t>オヨ</t>
    </rPh>
    <rPh sb="81" eb="83">
      <t>イタク</t>
    </rPh>
    <rPh sb="83" eb="84">
      <t>ヒ</t>
    </rPh>
    <rPh sb="85" eb="87">
      <t>ゾウカ</t>
    </rPh>
    <rPh sb="88" eb="89">
      <t>トモナ</t>
    </rPh>
    <rPh sb="90" eb="92">
      <t>クリイレ</t>
    </rPh>
    <rPh sb="92" eb="93">
      <t>キン</t>
    </rPh>
    <rPh sb="94" eb="96">
      <t>ゾウカ</t>
    </rPh>
    <rPh sb="99" eb="102">
      <t>シュウエキテキ</t>
    </rPh>
    <rPh sb="102" eb="104">
      <t>シュウシ</t>
    </rPh>
    <rPh sb="104" eb="106">
      <t>ヒリツ</t>
    </rPh>
    <rPh sb="107" eb="109">
      <t>ゾウカ</t>
    </rPh>
    <rPh sb="161" eb="163">
      <t>レイワ</t>
    </rPh>
    <rPh sb="164" eb="166">
      <t>ネンド</t>
    </rPh>
    <rPh sb="180" eb="182">
      <t>レイワ</t>
    </rPh>
    <rPh sb="183" eb="185">
      <t>ネンド</t>
    </rPh>
    <rPh sb="187" eb="189">
      <t>レイワ</t>
    </rPh>
    <rPh sb="190" eb="192">
      <t>ネンド</t>
    </rPh>
    <rPh sb="194" eb="199">
      <t>ジョウゲスイドウキョク</t>
    </rPh>
    <rPh sb="200" eb="204">
      <t>ジギョウイカン</t>
    </rPh>
    <rPh sb="208" eb="209">
      <t>ウ</t>
    </rPh>
    <rPh sb="210" eb="211">
      <t>キ</t>
    </rPh>
    <rPh sb="212" eb="214">
      <t>ケッサン</t>
    </rPh>
    <rPh sb="215" eb="216">
      <t>オコナ</t>
    </rPh>
    <rPh sb="221" eb="223">
      <t>ヒリツ</t>
    </rPh>
    <rPh sb="224" eb="226">
      <t>オオハバ</t>
    </rPh>
    <rPh sb="227" eb="228">
      <t>フ</t>
    </rPh>
    <rPh sb="242" eb="243">
      <t>ヒク</t>
    </rPh>
    <rPh sb="244" eb="246">
      <t>ヨウイン</t>
    </rPh>
    <phoneticPr fontId="1"/>
  </si>
  <si>
    <t>・敷設管渠は、汚水処理における流水実績やその耐用年数から不具合や老朽化は認められていないため、管渠改善率は0％である。
　なお、排水処理に係る機械設備については、定期的なオーバーホールの実施による消耗部品の交換により、延命化に努めているところである。しかしながら、平成14年4月の供用開始から令和3年度末をもって20年が経過し、汚水処理設備の各種機械設備が耐用年数を迎え、現行機械設備に係る部品のメーカー生産の終了など、今後の安定した運転管理が困難となっており、機械設備の更新が急務となっている。</t>
    <rPh sb="146" eb="148">
      <t>レイワ</t>
    </rPh>
    <rPh sb="183" eb="184">
      <t>ムカ</t>
    </rPh>
    <phoneticPr fontId="1"/>
  </si>
  <si>
    <t xml:space="preserve"> 当該集落排水施設は、設置地域が離島であり将来的な島内集落住民の増加が見込めない。そのため、施設建設に要した起債償還及び施設管理費を使用料収入で賄えないため、今後も一般会計からの繰入れが必要である。平成28年度に策定した経営戦略に基づき、最低限の健全性を確保しつつ島民の衛生的で快適な生活環境の創出と沿岸漁業に対する良好な水域環境の保全に資するための中長期的な観点から、適切な施設の維持管理と安定した経営を行う必要がある。計画的な補修や更新整備等により、施設の長寿命化を図るため、令和元年度に機能保全計画を策定した。施設の老朽化対策を計画的に推進し、令和4年度より施設の機能保全工事に伴う実施設計に着手し、機能回復による施設の長寿命化を図る。</t>
    <rPh sb="196" eb="198">
      <t>アンテイ</t>
    </rPh>
    <rPh sb="200" eb="202">
      <t>ケイエイ</t>
    </rPh>
    <rPh sb="205" eb="207">
      <t>ヒツヨウ</t>
    </rPh>
    <rPh sb="211" eb="214">
      <t>ケイカクテキ</t>
    </rPh>
    <rPh sb="215" eb="217">
      <t>ホシュウ</t>
    </rPh>
    <rPh sb="220" eb="222">
      <t>セイビ</t>
    </rPh>
    <rPh sb="222" eb="223">
      <t>トウ</t>
    </rPh>
    <rPh sb="227" eb="229">
      <t>シセツ</t>
    </rPh>
    <rPh sb="253" eb="255">
      <t>サクテイ</t>
    </rPh>
    <rPh sb="258" eb="260">
      <t>シセツ</t>
    </rPh>
    <rPh sb="261" eb="266">
      <t>ロウキュウ</t>
    </rPh>
    <rPh sb="267" eb="270">
      <t>ケイカクテキ</t>
    </rPh>
    <rPh sb="271" eb="273">
      <t>スイシン</t>
    </rPh>
    <rPh sb="275" eb="277">
      <t>レイワ</t>
    </rPh>
    <rPh sb="278" eb="280">
      <t>ネンド</t>
    </rPh>
    <rPh sb="282" eb="284">
      <t>シセツ</t>
    </rPh>
    <rPh sb="285" eb="289">
      <t>キノウホ</t>
    </rPh>
    <rPh sb="289" eb="291">
      <t>コウジ</t>
    </rPh>
    <rPh sb="292" eb="294">
      <t>トモ</t>
    </rPh>
    <rPh sb="294" eb="298">
      <t>ジッシ</t>
    </rPh>
    <rPh sb="299" eb="302">
      <t>チャク</t>
    </rPh>
    <rPh sb="303" eb="310">
      <t>キノウカイフク</t>
    </rPh>
    <rPh sb="310" eb="312">
      <t>シセツ</t>
    </rPh>
    <rPh sb="313" eb="317">
      <t>チョウジュミョウカ</t>
    </rPh>
    <rPh sb="318" eb="319">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</si>
</sst>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2B-406C-AD4B-FAD32625993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1.6</c:v>
                </c:pt>
                <c:pt idx="2">
                  <c:v>0.01</c:v>
                </c:pt>
                <c:pt idx="3">
                  <c:v>0.01</c:v>
                </c:pt>
                <c:pt idx="4" formatCode="#,##0.00;&quot;△&quot;#,##0.00">
                  <c:v>0</c:v>
                </c:pt>
              </c:numCache>
            </c:numRef>
          </c:val>
          <c:smooth val="0"/>
          <c:extLst>
            <c:ext xmlns:c16="http://schemas.microsoft.com/office/drawing/2014/chart" uri="{C3380CC4-5D6E-409C-BE32-E72D297353CC}">
              <c16:uniqueId val="{00000001-DE2B-406C-AD4B-FAD32625993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28.38</c:v>
                </c:pt>
                <c:pt idx="1">
                  <c:v>29.73</c:v>
                </c:pt>
                <c:pt idx="2">
                  <c:v>28.38</c:v>
                </c:pt>
                <c:pt idx="3">
                  <c:v>27.03</c:v>
                </c:pt>
                <c:pt idx="4">
                  <c:v>27.03</c:v>
                </c:pt>
              </c:numCache>
            </c:numRef>
          </c:val>
          <c:extLst>
            <c:ext xmlns:c16="http://schemas.microsoft.com/office/drawing/2014/chart" uri="{C3380CC4-5D6E-409C-BE32-E72D297353CC}">
              <c16:uniqueId val="{00000000-338A-49D7-85DA-6821B6F799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32.479999999999997</c:v>
                </c:pt>
                <c:pt idx="1">
                  <c:v>30.19</c:v>
                </c:pt>
                <c:pt idx="2">
                  <c:v>28.77</c:v>
                </c:pt>
                <c:pt idx="3">
                  <c:v>26.22</c:v>
                </c:pt>
                <c:pt idx="4">
                  <c:v>26.12</c:v>
                </c:pt>
              </c:numCache>
            </c:numRef>
          </c:val>
          <c:smooth val="0"/>
          <c:extLst>
            <c:ext xmlns:c16="http://schemas.microsoft.com/office/drawing/2014/chart" uri="{C3380CC4-5D6E-409C-BE32-E72D297353CC}">
              <c16:uniqueId val="{00000001-338A-49D7-85DA-6821B6F799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563-41CA-B506-D84B07D9E2B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79.2</c:v>
                </c:pt>
                <c:pt idx="1">
                  <c:v>79.09</c:v>
                </c:pt>
                <c:pt idx="2">
                  <c:v>78.900000000000006</c:v>
                </c:pt>
                <c:pt idx="3">
                  <c:v>78.03</c:v>
                </c:pt>
                <c:pt idx="4">
                  <c:v>78.55</c:v>
                </c:pt>
              </c:numCache>
            </c:numRef>
          </c:val>
          <c:smooth val="0"/>
          <c:extLst>
            <c:ext xmlns:c16="http://schemas.microsoft.com/office/drawing/2014/chart" uri="{C3380CC4-5D6E-409C-BE32-E72D297353CC}">
              <c16:uniqueId val="{00000001-3563-41CA-B506-D84B07D9E2B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82.54</c:v>
                </c:pt>
                <c:pt idx="1">
                  <c:v>70.56</c:v>
                </c:pt>
                <c:pt idx="2">
                  <c:v>75.36</c:v>
                </c:pt>
                <c:pt idx="3">
                  <c:v>65.900000000000006</c:v>
                </c:pt>
                <c:pt idx="4">
                  <c:v>71.069999999999993</c:v>
                </c:pt>
              </c:numCache>
            </c:numRef>
          </c:val>
          <c:extLst>
            <c:ext xmlns:c16="http://schemas.microsoft.com/office/drawing/2014/chart" uri="{C3380CC4-5D6E-409C-BE32-E72D297353CC}">
              <c16:uniqueId val="{00000000-4BA2-47A0-840C-4B0BA83BEBB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A2-47A0-840C-4B0BA83BEBB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FD-4710-86E0-6A119FF797C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FD-4710-86E0-6A119FF797C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FD-4242-9FA3-8D971D76753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FD-4242-9FA3-8D971D76753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5E-44DC-B3D7-BCD617B6693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5E-44DC-B3D7-BCD617B6693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CE-4572-8E2A-C48949B6CE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CE-4572-8E2A-C48949B6CE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2650.15</c:v>
                </c:pt>
              </c:numCache>
            </c:numRef>
          </c:val>
          <c:extLst>
            <c:ext xmlns:c16="http://schemas.microsoft.com/office/drawing/2014/chart" uri="{C3380CC4-5D6E-409C-BE32-E72D297353CC}">
              <c16:uniqueId val="{00000000-BE5B-4656-99D2-88DFEE5C4E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998.42</c:v>
                </c:pt>
                <c:pt idx="1">
                  <c:v>1095.52</c:v>
                </c:pt>
                <c:pt idx="2">
                  <c:v>1056.55</c:v>
                </c:pt>
                <c:pt idx="3">
                  <c:v>1278.54</c:v>
                </c:pt>
                <c:pt idx="4">
                  <c:v>1149.7</c:v>
                </c:pt>
              </c:numCache>
            </c:numRef>
          </c:val>
          <c:smooth val="0"/>
          <c:extLst>
            <c:ext xmlns:c16="http://schemas.microsoft.com/office/drawing/2014/chart" uri="{C3380CC4-5D6E-409C-BE32-E72D297353CC}">
              <c16:uniqueId val="{00000001-BE5B-4656-99D2-88DFEE5C4E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10.9</c:v>
                </c:pt>
                <c:pt idx="1">
                  <c:v>22.18</c:v>
                </c:pt>
                <c:pt idx="2">
                  <c:v>17.93</c:v>
                </c:pt>
                <c:pt idx="3">
                  <c:v>19.72</c:v>
                </c:pt>
                <c:pt idx="4">
                  <c:v>9.98</c:v>
                </c:pt>
              </c:numCache>
            </c:numRef>
          </c:val>
          <c:extLst>
            <c:ext xmlns:c16="http://schemas.microsoft.com/office/drawing/2014/chart" uri="{C3380CC4-5D6E-409C-BE32-E72D297353CC}">
              <c16:uniqueId val="{00000000-2918-4ACB-ABC7-D79AE883E2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41.41</c:v>
                </c:pt>
                <c:pt idx="1">
                  <c:v>39.64</c:v>
                </c:pt>
                <c:pt idx="2">
                  <c:v>40</c:v>
                </c:pt>
                <c:pt idx="3">
                  <c:v>38.74</c:v>
                </c:pt>
                <c:pt idx="4">
                  <c:v>35.96</c:v>
                </c:pt>
              </c:numCache>
            </c:numRef>
          </c:val>
          <c:smooth val="0"/>
          <c:extLst>
            <c:ext xmlns:c16="http://schemas.microsoft.com/office/drawing/2014/chart" uri="{C3380CC4-5D6E-409C-BE32-E72D297353CC}">
              <c16:uniqueId val="{00000001-2918-4ACB-ABC7-D79AE883E2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1833.78</c:v>
                </c:pt>
                <c:pt idx="1">
                  <c:v>912.99</c:v>
                </c:pt>
                <c:pt idx="2">
                  <c:v>1162.44</c:v>
                </c:pt>
                <c:pt idx="3">
                  <c:v>1065.23</c:v>
                </c:pt>
                <c:pt idx="4">
                  <c:v>1795.54</c:v>
                </c:pt>
              </c:numCache>
            </c:numRef>
          </c:val>
          <c:extLst>
            <c:ext xmlns:c16="http://schemas.microsoft.com/office/drawing/2014/chart" uri="{C3380CC4-5D6E-409C-BE32-E72D297353CC}">
              <c16:uniqueId val="{00000000-2FE6-4D98-8170-16A59976072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417.56</c:v>
                </c:pt>
                <c:pt idx="1">
                  <c:v>449.72</c:v>
                </c:pt>
                <c:pt idx="2">
                  <c:v>437.27</c:v>
                </c:pt>
                <c:pt idx="3">
                  <c:v>456.72</c:v>
                </c:pt>
                <c:pt idx="4">
                  <c:v>481.96</c:v>
                </c:pt>
              </c:numCache>
            </c:numRef>
          </c:val>
          <c:smooth val="0"/>
          <c:extLst>
            <c:ext xmlns:c16="http://schemas.microsoft.com/office/drawing/2014/chart" uri="{C3380CC4-5D6E-409C-BE32-E72D297353CC}">
              <c16:uniqueId val="{00000001-2FE6-4D98-8170-16A59976072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下関市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247000</v>
      </c>
      <c r="AM8" s="36"/>
      <c r="AN8" s="36"/>
      <c r="AO8" s="36"/>
      <c r="AP8" s="36"/>
      <c r="AQ8" s="36"/>
      <c r="AR8" s="36"/>
      <c r="AS8" s="36"/>
      <c r="AT8" s="37">
        <f>データ!T6</f>
        <v>716.28</v>
      </c>
      <c r="AU8" s="37"/>
      <c r="AV8" s="37"/>
      <c r="AW8" s="37"/>
      <c r="AX8" s="37"/>
      <c r="AY8" s="37"/>
      <c r="AZ8" s="37"/>
      <c r="BA8" s="37"/>
      <c r="BB8" s="37">
        <f>データ!U6</f>
        <v>344.84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0.03</v>
      </c>
      <c r="Q10" s="37"/>
      <c r="R10" s="37"/>
      <c r="S10" s="37"/>
      <c r="T10" s="37"/>
      <c r="U10" s="37"/>
      <c r="V10" s="37"/>
      <c r="W10" s="37">
        <f>データ!Q6</f>
        <v>102.8</v>
      </c>
      <c r="X10" s="37"/>
      <c r="Y10" s="37"/>
      <c r="Z10" s="37"/>
      <c r="AA10" s="37"/>
      <c r="AB10" s="37"/>
      <c r="AC10" s="37"/>
      <c r="AD10" s="36">
        <f>データ!R6</f>
        <v>3336</v>
      </c>
      <c r="AE10" s="36"/>
      <c r="AF10" s="36"/>
      <c r="AG10" s="36"/>
      <c r="AH10" s="36"/>
      <c r="AI10" s="36"/>
      <c r="AJ10" s="36"/>
      <c r="AK10" s="2"/>
      <c r="AL10" s="36">
        <f>データ!V6</f>
        <v>80</v>
      </c>
      <c r="AM10" s="36"/>
      <c r="AN10" s="36"/>
      <c r="AO10" s="36"/>
      <c r="AP10" s="36"/>
      <c r="AQ10" s="36"/>
      <c r="AR10" s="36"/>
      <c r="AS10" s="36"/>
      <c r="AT10" s="37">
        <f>データ!W6</f>
        <v>0.04</v>
      </c>
      <c r="AU10" s="37"/>
      <c r="AV10" s="37"/>
      <c r="AW10" s="37"/>
      <c r="AX10" s="37"/>
      <c r="AY10" s="37"/>
      <c r="AZ10" s="37"/>
      <c r="BA10" s="37"/>
      <c r="BB10" s="37">
        <f>データ!X6</f>
        <v>2000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【1,069.89】</v>
      </c>
      <c r="I86" s="12" t="str">
        <f>データ!CA6</f>
        <v>【39.89】</v>
      </c>
      <c r="J86" s="12" t="str">
        <f>データ!CL6</f>
        <v>【426.52】</v>
      </c>
      <c r="K86" s="12" t="str">
        <f>データ!CW6</f>
        <v>【28.16】</v>
      </c>
      <c r="L86" s="12" t="str">
        <f>データ!DH6</f>
        <v>【80.73】</v>
      </c>
      <c r="M86" s="12" t="s">
        <v>43</v>
      </c>
      <c r="N86" s="12" t="s">
        <v>43</v>
      </c>
      <c r="O86" s="12" t="str">
        <f>データ!EO6</f>
        <v>【0.00】</v>
      </c>
    </row>
  </sheetData>
  <sheetProtection algorithmName="SHA-512" hashValue="lG9SVwUB7XyH20l9wT29d/AqfJPhLm3RmkuybvfP8ETahsKT1U4xgVsuzlkD2mJI4lXNA8i4XrCP+IgFZQipdA==" saltValue="nrIFkbt2NSf4uGTpMwY2t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352012</v>
      </c>
      <c r="D6" s="19">
        <f t="shared" si="3"/>
        <v>47</v>
      </c>
      <c r="E6" s="19">
        <f t="shared" si="3"/>
        <v>17</v>
      </c>
      <c r="F6" s="19">
        <f t="shared" si="3"/>
        <v>6</v>
      </c>
      <c r="G6" s="19">
        <f t="shared" si="3"/>
        <v>0</v>
      </c>
      <c r="H6" s="19" t="str">
        <f t="shared" si="3"/>
        <v>山口県　下関市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0.03</v>
      </c>
      <c r="Q6" s="20">
        <f t="shared" si="3"/>
        <v>102.8</v>
      </c>
      <c r="R6" s="20">
        <f t="shared" si="3"/>
        <v>3336</v>
      </c>
      <c r="S6" s="20">
        <f t="shared" si="3"/>
        <v>247000</v>
      </c>
      <c r="T6" s="20">
        <f t="shared" si="3"/>
        <v>716.28</v>
      </c>
      <c r="U6" s="20">
        <f t="shared" si="3"/>
        <v>344.84</v>
      </c>
      <c r="V6" s="20">
        <f t="shared" si="3"/>
        <v>80</v>
      </c>
      <c r="W6" s="20">
        <f t="shared" si="3"/>
        <v>0.04</v>
      </c>
      <c r="X6" s="20">
        <f t="shared" si="3"/>
        <v>2000</v>
      </c>
      <c r="Y6" s="21">
        <f>IF(Y7="",NA(),Y7)</f>
        <v>82.54</v>
      </c>
      <c r="Z6" s="21">
        <f t="shared" ref="Z6:AH6" si="4">IF(Z7="",NA(),Z7)</f>
        <v>70.56</v>
      </c>
      <c r="AA6" s="21">
        <f t="shared" si="4"/>
        <v>75.36</v>
      </c>
      <c r="AB6" s="21">
        <f t="shared" si="4"/>
        <v>65.900000000000006</v>
      </c>
      <c r="AC6" s="21">
        <f t="shared" si="4"/>
        <v>71.069999999999993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1">
        <f t="shared" si="7"/>
        <v>2650.15</v>
      </c>
      <c r="BK6" s="21">
        <f t="shared" si="7"/>
        <v>998.42</v>
      </c>
      <c r="BL6" s="21">
        <f t="shared" si="7"/>
        <v>1095.52</v>
      </c>
      <c r="BM6" s="21">
        <f t="shared" si="7"/>
        <v>1056.55</v>
      </c>
      <c r="BN6" s="21">
        <f t="shared" si="7"/>
        <v>1278.54</v>
      </c>
      <c r="BO6" s="21">
        <f t="shared" si="7"/>
        <v>1149.7</v>
      </c>
      <c r="BP6" s="20" t="str">
        <f>IF(BP7="","",IF(BP7="-","【-】","【"&amp;SUBSTITUTE(TEXT(BP7,"#,##0.00"),"-","△")&amp;"】"))</f>
        <v>【1,069.89】</v>
      </c>
      <c r="BQ6" s="21">
        <f>IF(BQ7="",NA(),BQ7)</f>
        <v>10.9</v>
      </c>
      <c r="BR6" s="21">
        <f t="shared" ref="BR6:BZ6" si="8">IF(BR7="",NA(),BR7)</f>
        <v>22.18</v>
      </c>
      <c r="BS6" s="21">
        <f t="shared" si="8"/>
        <v>17.93</v>
      </c>
      <c r="BT6" s="21">
        <f t="shared" si="8"/>
        <v>19.72</v>
      </c>
      <c r="BU6" s="21">
        <f t="shared" si="8"/>
        <v>9.98</v>
      </c>
      <c r="BV6" s="21">
        <f t="shared" si="8"/>
        <v>41.41</v>
      </c>
      <c r="BW6" s="21">
        <f t="shared" si="8"/>
        <v>39.64</v>
      </c>
      <c r="BX6" s="21">
        <f t="shared" si="8"/>
        <v>40</v>
      </c>
      <c r="BY6" s="21">
        <f t="shared" si="8"/>
        <v>38.74</v>
      </c>
      <c r="BZ6" s="21">
        <f t="shared" si="8"/>
        <v>35.96</v>
      </c>
      <c r="CA6" s="20" t="str">
        <f>IF(CA7="","",IF(CA7="-","【-】","【"&amp;SUBSTITUTE(TEXT(CA7,"#,##0.00"),"-","△")&amp;"】"))</f>
        <v>【39.89】</v>
      </c>
      <c r="CB6" s="21">
        <f>IF(CB7="",NA(),CB7)</f>
        <v>1833.78</v>
      </c>
      <c r="CC6" s="21">
        <f t="shared" ref="CC6:CK6" si="9">IF(CC7="",NA(),CC7)</f>
        <v>912.99</v>
      </c>
      <c r="CD6" s="21">
        <f t="shared" si="9"/>
        <v>1162.44</v>
      </c>
      <c r="CE6" s="21">
        <f t="shared" si="9"/>
        <v>1065.23</v>
      </c>
      <c r="CF6" s="21">
        <f t="shared" si="9"/>
        <v>1795.54</v>
      </c>
      <c r="CG6" s="21">
        <f t="shared" si="9"/>
        <v>417.56</v>
      </c>
      <c r="CH6" s="21">
        <f t="shared" si="9"/>
        <v>449.72</v>
      </c>
      <c r="CI6" s="21">
        <f t="shared" si="9"/>
        <v>437.27</v>
      </c>
      <c r="CJ6" s="21">
        <f t="shared" si="9"/>
        <v>456.72</v>
      </c>
      <c r="CK6" s="21">
        <f t="shared" si="9"/>
        <v>481.96</v>
      </c>
      <c r="CL6" s="20" t="str">
        <f>IF(CL7="","",IF(CL7="-","【-】","【"&amp;SUBSTITUTE(TEXT(CL7,"#,##0.00"),"-","△")&amp;"】"))</f>
        <v>【426.52】</v>
      </c>
      <c r="CM6" s="21">
        <f>IF(CM7="",NA(),CM7)</f>
        <v>28.38</v>
      </c>
      <c r="CN6" s="21">
        <f t="shared" ref="CN6:CV6" si="10">IF(CN7="",NA(),CN7)</f>
        <v>29.73</v>
      </c>
      <c r="CO6" s="21">
        <f t="shared" si="10"/>
        <v>28.38</v>
      </c>
      <c r="CP6" s="21">
        <f t="shared" si="10"/>
        <v>27.03</v>
      </c>
      <c r="CQ6" s="21">
        <f t="shared" si="10"/>
        <v>27.03</v>
      </c>
      <c r="CR6" s="21">
        <f t="shared" si="10"/>
        <v>32.479999999999997</v>
      </c>
      <c r="CS6" s="21">
        <f t="shared" si="10"/>
        <v>30.19</v>
      </c>
      <c r="CT6" s="21">
        <f t="shared" si="10"/>
        <v>28.77</v>
      </c>
      <c r="CU6" s="21">
        <f t="shared" si="10"/>
        <v>26.22</v>
      </c>
      <c r="CV6" s="21">
        <f t="shared" si="10"/>
        <v>26.12</v>
      </c>
      <c r="CW6" s="20" t="str">
        <f>IF(CW7="","",IF(CW7="-","【-】","【"&amp;SUBSTITUTE(TEXT(CW7,"#,##0.00"),"-","△")&amp;"】"))</f>
        <v>【28.16】</v>
      </c>
      <c r="CX6" s="21">
        <f>IF(CX7="",NA(),CX7)</f>
        <v>100</v>
      </c>
      <c r="CY6" s="21">
        <f t="shared" ref="CY6:DG6" si="11">IF(CY7="",NA(),CY7)</f>
        <v>100</v>
      </c>
      <c r="CZ6" s="21">
        <f t="shared" si="11"/>
        <v>100</v>
      </c>
      <c r="DA6" s="21">
        <f t="shared" si="11"/>
        <v>100</v>
      </c>
      <c r="DB6" s="21">
        <f t="shared" si="11"/>
        <v>100</v>
      </c>
      <c r="DC6" s="21">
        <f t="shared" si="11"/>
        <v>79.2</v>
      </c>
      <c r="DD6" s="21">
        <f t="shared" si="11"/>
        <v>79.09</v>
      </c>
      <c r="DE6" s="21">
        <f t="shared" si="11"/>
        <v>78.900000000000006</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1.6</v>
      </c>
      <c r="EL6" s="21">
        <f t="shared" si="14"/>
        <v>0.01</v>
      </c>
      <c r="EM6" s="21">
        <f t="shared" si="14"/>
        <v>0.01</v>
      </c>
      <c r="EN6" s="20">
        <f t="shared" si="14"/>
        <v>0</v>
      </c>
      <c r="EO6" s="20" t="str">
        <f>IF(EO7="","",IF(EO7="-","【-】","【"&amp;SUBSTITUTE(TEXT(EO7,"#,##0.00"),"-","△")&amp;"】"))</f>
        <v>【0.00】</v>
      </c>
    </row>
    <row r="7" spans="1:145" s="22" customFormat="1" x14ac:dyDescent="0.15">
      <c r="A7" s="14"/>
      <c r="B7" s="23">
        <v>2023</v>
      </c>
      <c r="C7" s="23">
        <v>352012</v>
      </c>
      <c r="D7" s="23">
        <v>47</v>
      </c>
      <c r="E7" s="23">
        <v>17</v>
      </c>
      <c r="F7" s="23">
        <v>6</v>
      </c>
      <c r="G7" s="23">
        <v>0</v>
      </c>
      <c r="H7" s="23" t="s">
        <v>97</v>
      </c>
      <c r="I7" s="23" t="s">
        <v>98</v>
      </c>
      <c r="J7" s="23" t="s">
        <v>99</v>
      </c>
      <c r="K7" s="23" t="s">
        <v>100</v>
      </c>
      <c r="L7" s="23" t="s">
        <v>101</v>
      </c>
      <c r="M7" s="23" t="s">
        <v>102</v>
      </c>
      <c r="N7" s="24" t="s">
        <v>103</v>
      </c>
      <c r="O7" s="24" t="s">
        <v>104</v>
      </c>
      <c r="P7" s="24">
        <v>0.03</v>
      </c>
      <c r="Q7" s="24">
        <v>102.8</v>
      </c>
      <c r="R7" s="24">
        <v>3336</v>
      </c>
      <c r="S7" s="24">
        <v>247000</v>
      </c>
      <c r="T7" s="24">
        <v>716.28</v>
      </c>
      <c r="U7" s="24">
        <v>344.84</v>
      </c>
      <c r="V7" s="24">
        <v>80</v>
      </c>
      <c r="W7" s="24">
        <v>0.04</v>
      </c>
      <c r="X7" s="24">
        <v>2000</v>
      </c>
      <c r="Y7" s="24">
        <v>82.54</v>
      </c>
      <c r="Z7" s="24">
        <v>70.56</v>
      </c>
      <c r="AA7" s="24">
        <v>75.36</v>
      </c>
      <c r="AB7" s="24">
        <v>65.900000000000006</v>
      </c>
      <c r="AC7" s="24">
        <v>71.069999999999993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2650.15</v>
      </c>
      <c r="BK7" s="24">
        <v>998.42</v>
      </c>
      <c r="BL7" s="24">
        <v>1095.52</v>
      </c>
      <c r="BM7" s="24">
        <v>1056.55</v>
      </c>
      <c r="BN7" s="24">
        <v>1278.54</v>
      </c>
      <c r="BO7" s="24">
        <v>1149.7</v>
      </c>
      <c r="BP7" s="24">
        <v>1069.8900000000001</v>
      </c>
      <c r="BQ7" s="24">
        <v>10.9</v>
      </c>
      <c r="BR7" s="24">
        <v>22.18</v>
      </c>
      <c r="BS7" s="24">
        <v>17.93</v>
      </c>
      <c r="BT7" s="24">
        <v>19.72</v>
      </c>
      <c r="BU7" s="24">
        <v>9.98</v>
      </c>
      <c r="BV7" s="24">
        <v>41.41</v>
      </c>
      <c r="BW7" s="24">
        <v>39.64</v>
      </c>
      <c r="BX7" s="24">
        <v>40</v>
      </c>
      <c r="BY7" s="24">
        <v>38.74</v>
      </c>
      <c r="BZ7" s="24">
        <v>35.96</v>
      </c>
      <c r="CA7" s="24">
        <v>39.89</v>
      </c>
      <c r="CB7" s="24">
        <v>1833.78</v>
      </c>
      <c r="CC7" s="24">
        <v>912.99</v>
      </c>
      <c r="CD7" s="24">
        <v>1162.44</v>
      </c>
      <c r="CE7" s="24">
        <v>1065.23</v>
      </c>
      <c r="CF7" s="24">
        <v>1795.54</v>
      </c>
      <c r="CG7" s="24">
        <v>417.56</v>
      </c>
      <c r="CH7" s="24">
        <v>449.72</v>
      </c>
      <c r="CI7" s="24">
        <v>437.27</v>
      </c>
      <c r="CJ7" s="24">
        <v>456.72</v>
      </c>
      <c r="CK7" s="24">
        <v>481.96</v>
      </c>
      <c r="CL7" s="24">
        <v>426.52</v>
      </c>
      <c r="CM7" s="24">
        <v>28.38</v>
      </c>
      <c r="CN7" s="24">
        <v>29.73</v>
      </c>
      <c r="CO7" s="24">
        <v>28.38</v>
      </c>
      <c r="CP7" s="24">
        <v>27.03</v>
      </c>
      <c r="CQ7" s="24">
        <v>27.03</v>
      </c>
      <c r="CR7" s="24">
        <v>32.479999999999997</v>
      </c>
      <c r="CS7" s="24">
        <v>30.19</v>
      </c>
      <c r="CT7" s="24">
        <v>28.77</v>
      </c>
      <c r="CU7" s="24">
        <v>26.22</v>
      </c>
      <c r="CV7" s="24">
        <v>26.12</v>
      </c>
      <c r="CW7" s="24">
        <v>28.16</v>
      </c>
      <c r="CX7" s="24">
        <v>100</v>
      </c>
      <c r="CY7" s="24">
        <v>100</v>
      </c>
      <c r="CZ7" s="24">
        <v>100</v>
      </c>
      <c r="DA7" s="24">
        <v>100</v>
      </c>
      <c r="DB7" s="24">
        <v>100</v>
      </c>
      <c r="DC7" s="24">
        <v>79.2</v>
      </c>
      <c r="DD7" s="24">
        <v>79.09</v>
      </c>
      <c r="DE7" s="24">
        <v>78.900000000000006</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1.6</v>
      </c>
      <c r="EL7" s="24">
        <v>0.01</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直樹</cp:lastModifiedBy>
  <cp:lastPrinted>2025-01-28T05:25:37Z</cp:lastPrinted>
  <dcterms:created xsi:type="dcterms:W3CDTF">2025-01-24T07:38:09Z</dcterms:created>
  <dcterms:modified xsi:type="dcterms:W3CDTF">2025-02-17T07:35:08Z</dcterms:modified>
  <cp:category/>
</cp:coreProperties>
</file>