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olzjh6vBUgmi3oc2yMqMFVPJe3Tn6c5AzHpEU4h5PYInPUJYdgk9ZLQvWpa5jvIwe6cQEyyPp0JaW5On9BAUyg==" workbookSaltValue="x5LV/Lf2tAp/5le+oNkzdw==" workbookSpinCount="100000" lockStructure="1"/>
  <bookViews>
    <workbookView xWindow="-120" yWindow="-120" windowWidth="29040" windowHeight="158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FA7" i="5"/>
  <c r="EZ7" i="5"/>
  <c r="EX7" i="5"/>
  <c r="EW7" i="5"/>
  <c r="EV7" i="5"/>
  <c r="EU7" i="5"/>
  <c r="ET7" i="5"/>
  <c r="ES7" i="5"/>
  <c r="ER7" i="5"/>
  <c r="EQ7" i="5"/>
  <c r="EP7" i="5"/>
  <c r="HI79" i="4" s="1"/>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IZ56" i="4" s="1"/>
  <c r="DE7" i="5"/>
  <c r="DD7" i="5"/>
  <c r="DC7" i="5"/>
  <c r="DB7" i="5"/>
  <c r="DA7" i="5"/>
  <c r="CZ7" i="5"/>
  <c r="CY7" i="5"/>
  <c r="CX7" i="5"/>
  <c r="HG55" i="4" s="1"/>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LJ34" i="4" s="1"/>
  <c r="BV7" i="5"/>
  <c r="KU34" i="4" s="1"/>
  <c r="BU7" i="5"/>
  <c r="BT7" i="5"/>
  <c r="BS7" i="5"/>
  <c r="BR7" i="5"/>
  <c r="BQ7" i="5"/>
  <c r="BP7" i="5"/>
  <c r="BN7" i="5"/>
  <c r="IZ34" i="4" s="1"/>
  <c r="BM7" i="5"/>
  <c r="BL7" i="5"/>
  <c r="BK7" i="5"/>
  <c r="BJ7" i="5"/>
  <c r="BI7" i="5"/>
  <c r="BH7" i="5"/>
  <c r="BG7" i="5"/>
  <c r="BF7" i="5"/>
  <c r="HG33" i="4" s="1"/>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ID8" i="4" s="1"/>
  <c r="Y6" i="5"/>
  <c r="FZ12" i="4" s="1"/>
  <c r="X6" i="5"/>
  <c r="EG12" i="4" s="1"/>
  <c r="W6" i="5"/>
  <c r="V6" i="5"/>
  <c r="U6" i="5"/>
  <c r="B12" i="4" s="1"/>
  <c r="T6" i="5"/>
  <c r="FZ10" i="4" s="1"/>
  <c r="S6" i="5"/>
  <c r="R6" i="5"/>
  <c r="CN10" i="4" s="1"/>
  <c r="Q6" i="5"/>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E90" i="4"/>
  <c r="D90" i="4"/>
  <c r="MO80" i="4"/>
  <c r="LZ80" i="4"/>
  <c r="KG80" i="4"/>
  <c r="JB80" i="4"/>
  <c r="IM80" i="4"/>
  <c r="HX80" i="4"/>
  <c r="HI80" i="4"/>
  <c r="GT80" i="4"/>
  <c r="FO80" i="4"/>
  <c r="EZ80" i="4"/>
  <c r="EK80" i="4"/>
  <c r="DV80" i="4"/>
  <c r="DG80" i="4"/>
  <c r="BI80" i="4"/>
  <c r="AT80" i="4"/>
  <c r="AE80" i="4"/>
  <c r="MO79" i="4"/>
  <c r="LZ79" i="4"/>
  <c r="LK79" i="4"/>
  <c r="KV79" i="4"/>
  <c r="KG79" i="4"/>
  <c r="JB79" i="4"/>
  <c r="IM79" i="4"/>
  <c r="HX79" i="4"/>
  <c r="GT79" i="4"/>
  <c r="FO79" i="4"/>
  <c r="EK79" i="4"/>
  <c r="DV79" i="4"/>
  <c r="DG79" i="4"/>
  <c r="BI79" i="4"/>
  <c r="AT79" i="4"/>
  <c r="AE79" i="4"/>
  <c r="MN56" i="4"/>
  <c r="LY56" i="4"/>
  <c r="LJ56" i="4"/>
  <c r="KF56" i="4"/>
  <c r="IK56" i="4"/>
  <c r="HV56" i="4"/>
  <c r="HG56" i="4"/>
  <c r="GR56" i="4"/>
  <c r="FL56" i="4"/>
  <c r="EW56" i="4"/>
  <c r="EH56" i="4"/>
  <c r="DS56" i="4"/>
  <c r="DD56" i="4"/>
  <c r="BI56" i="4"/>
  <c r="AT56" i="4"/>
  <c r="AE56" i="4"/>
  <c r="MN55" i="4"/>
  <c r="LY55" i="4"/>
  <c r="LJ55" i="4"/>
  <c r="KU55" i="4"/>
  <c r="KF55" i="4"/>
  <c r="IZ55" i="4"/>
  <c r="IK55" i="4"/>
  <c r="HV55" i="4"/>
  <c r="GR55" i="4"/>
  <c r="FL55" i="4"/>
  <c r="EH55" i="4"/>
  <c r="DS55" i="4"/>
  <c r="DD55" i="4"/>
  <c r="BI55" i="4"/>
  <c r="AT55" i="4"/>
  <c r="AE55" i="4"/>
  <c r="MN34" i="4"/>
  <c r="LY34" i="4"/>
  <c r="KF34" i="4"/>
  <c r="IK34" i="4"/>
  <c r="HV34" i="4"/>
  <c r="HG34" i="4"/>
  <c r="GR34" i="4"/>
  <c r="FL34" i="4"/>
  <c r="EW34" i="4"/>
  <c r="EH34" i="4"/>
  <c r="DS34" i="4"/>
  <c r="DD34" i="4"/>
  <c r="BI34" i="4"/>
  <c r="AT34" i="4"/>
  <c r="AE34" i="4"/>
  <c r="MN33" i="4"/>
  <c r="LY33" i="4"/>
  <c r="LJ33" i="4"/>
  <c r="KU33" i="4"/>
  <c r="KF33" i="4"/>
  <c r="IZ33" i="4"/>
  <c r="IK33" i="4"/>
  <c r="HV33" i="4"/>
  <c r="GR33" i="4"/>
  <c r="FL33" i="4"/>
  <c r="EH33" i="4"/>
  <c r="DS33" i="4"/>
  <c r="DD33" i="4"/>
  <c r="BI33" i="4"/>
  <c r="AT33" i="4"/>
  <c r="AE33" i="4"/>
  <c r="FL32" i="4"/>
  <c r="JW12" i="4"/>
  <c r="ID12" i="4"/>
  <c r="CN12" i="4"/>
  <c r="AU12" i="4"/>
  <c r="LP10" i="4"/>
  <c r="JW10" i="4"/>
  <c r="ID10" i="4"/>
  <c r="EG10" i="4"/>
  <c r="AU10" i="4"/>
  <c r="JW8" i="4"/>
  <c r="EG8" i="4"/>
  <c r="AU8" i="4"/>
  <c r="B8"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32" i="4"/>
  <c r="GT78" i="4"/>
  <c r="GR54" i="4"/>
  <c r="GR32" i="4"/>
  <c r="DG78" i="4"/>
  <c r="DD54" i="4"/>
  <c r="KF54" i="4"/>
  <c r="DD32" i="4"/>
  <c r="EZ78" i="4"/>
  <c r="EW54" i="4"/>
  <c r="EW32" i="4"/>
  <c r="BI78" i="4"/>
  <c r="BI54" i="4"/>
  <c r="BI32" i="4"/>
  <c r="LZ78" i="4"/>
  <c r="LY54" i="4"/>
  <c r="LY32" i="4"/>
  <c r="IM78" i="4"/>
  <c r="IK54" i="4"/>
  <c r="IK32" i="4"/>
  <c r="AT54" i="4"/>
  <c r="HX78" i="4"/>
  <c r="HV54" i="4"/>
  <c r="HV32" i="4"/>
  <c r="EK78" i="4"/>
  <c r="EH54" i="4"/>
  <c r="EH32" i="4"/>
  <c r="AT78" i="4"/>
  <c r="AT32" i="4"/>
  <c r="LK78" i="4"/>
  <c r="LJ54" i="4"/>
  <c r="LJ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<sst xmlns="http://schemas.openxmlformats.org/spreadsheetml/2006/main" count="344" uniqueCount="187">
  <si>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</si>
  <si>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</si>
  <si>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</si>
  <si>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</si>
  <si>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</si>
  <si>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</si>
  <si>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</si>
  <si>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</si>
  <si>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</si>
  <si>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</si>
  <si>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</si>
  <si>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</si>
  <si>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</si>
  <si>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</si>
  <si>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</si>
  <si>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</si>
  <si>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</si>
  <si>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</si>
  <si>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</si>
  <si>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</si>
  <si>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</si>
  <si>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</si>
  <si>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</si>
  <si>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</si>
  <si>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</si>
  <si>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</si>
  <si>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</si>
  <si>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</si>
  <si>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</si>
  <si>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</si>
  <si>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</si>
  <si>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</si>
  <si>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</si>
  <si>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</si>
  <si>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</si>
  <si>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</si>
  <si>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</si>
  <si>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</si>
  <si>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</si>
  <si>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</si>
  <si>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</si>
  <si>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</si>
  <si>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</si>
  <si>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</si>
  <si>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</si>
  <si>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</si>
  <si>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</si>
  <si>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</si>
  <si>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</si>
  <si>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</si>
  <si>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</si>
  <si>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</si>
  <si>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</si>
  <si>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</si>
  <si>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</si>
  <si>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</si>
  <si>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</si>
  <si>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</si>
  <si>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</si>
  <si>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</si>
  <si>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</si>
  <si>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</si>
  <si>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</si>
  <si>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</si>
  <si>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</si>
  <si>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</si>
  <si>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</si>
  <si>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</si>
  <si>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</si>
  <si>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</si>
  <si>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</si>
  <si>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</si>
  <si>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</si>
  <si>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</si>
  <si>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</si>
  <si>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</si>
  <si>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</si>
  <si>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</si>
  <si>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</si>
  <si>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</si>
  <si>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</si>
  <si>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</si>
  <si>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</si>
  <si>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</si>
  <si>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</si>
  <si>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</si>
  <si>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</si>
  <si>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</si>
  <si>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</si>
  <si>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</si>
  <si>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</si>
  <si>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</si>
  <si>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</si>
  <si>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</si>
  <si>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</si>
  <si>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</si>
  <si>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</si>
  <si>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</si>
  <si>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</si>
  <si>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</si>
  <si>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</si>
  <si>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</si>
  <si>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</si>
  <si>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</si>
  <si>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</si>
  <si>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</si>
  <si>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</si>
  <si>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</si>
  <si>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</si>
  <si>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</si>
  <si>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</si>
  <si>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</si>
  <si>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</si>
  <si>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</si>
  <si>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</si>
  <si>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</si>
  <si>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</si>
  <si>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</si>
  <si>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</si>
  <si>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</si>
  <si>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</si>
  <si>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</si>
  <si>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</si>
  <si>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</si>
  <si>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</si>
  <si>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</si>
  <si>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</si>
  <si>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</si>
  <si>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</si>
  <si>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</si>
  <si>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</si>
  <si>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</si>
  <si>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</si>
  <si>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</si>
  <si>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</si>
  <si>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</si>
  <si>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</si>
  <si>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</si>
  <si>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</si>
  <si>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</si>
  <si>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</si>
  <si>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</si>
  <si>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</si>
  <si>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</si>
  <si>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</si>
  <si>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</si>
  <si>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</si>
  <si>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</si>
  <si>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</si>
  <si>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</si>
  <si>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</si>
  <si>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</si>
  <si>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</si>
  <si>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</si>
  <si>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</si>
  <si>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</si>
  <si>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</si>
  <si>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</si>
  <si>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</si>
  <si>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</si>
  <si>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</si>
  <si>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</si>
  <si>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</si>
  <si>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</si>
  <si>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</si>
  <si>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地方独立行政法人下関市立市民病院</t>
  </si>
  <si>
    <t>下関市立市民病院</t>
  </si>
  <si>
    <t>地方独立行政法人</t>
  </si>
  <si>
    <t>病院事業</t>
  </si>
  <si>
    <t>一般病院</t>
  </si>
  <si>
    <t>300床以上～400床未満</t>
  </si>
  <si>
    <t>非設置</t>
  </si>
  <si>
    <t>直営</t>
  </si>
  <si>
    <t>対象</t>
  </si>
  <si>
    <t>ド 透 訓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</si>
  <si>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</si>
  <si>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</si>
  <si>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</si>
  <si>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</si>
  <si>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</si>
  <si>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</si>
  <si>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</si>
  <si>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</si>
  <si>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の5類感染症への移行に伴い、手術・診療等の制限を緩和したことで、前年度と比較して病床利用率は向上し、経常収支比率及び医業収支比率、修正医業収支比率は大幅に増加した。
費用面においては職員給与費対医業収益比率が類似病院平均値を下回る一方で、材料費対医業収益比率は年々増加していることに加え、類似病院平均値を上回っており、喫緊の課題となっている。</t>
    <phoneticPr fontId="5"/>
  </si>
  <si>
    <t>急性期医療を担う下関地域の中核病院として、地域の医療機関及び下関市と連携し、市民のニーズに応じた救急医療及び地域医療等を提供し、市民の健康の維持及び増進に寄与している。　　　　　　　　　　　　　　　　　　　　　　　　　　　　　　　　　　　　災害拠点病院、地域医療支援病院、へき地医療拠点病院として、様々な取り組みを行い地域に求められる役割を積極的に担っている。　　　　　　　　　　　　　　　　　　　　　　　　　　　　　　　　　　　　　　　　　　　　　　　　　　　　　　　　　　　　　　　　　　　　　　　　　　　　　　　また、第二種感染症指定医療機関として、入院が必要な感染症患者の受け入れ、新興感染症等の流行時における病床確保等、必要な対応を行っている。</t>
    <rPh sb="174" eb="175">
      <t>ニナ</t>
    </rPh>
    <phoneticPr fontId="5"/>
  </si>
  <si>
    <t>器械備品減価償却率は前年度より僅かに減少したが、有形固定資産全体の減価償却率は年々増加傾向にある。病院本館が築35年以上経過し減価償却が進んでいることが主な要因と考えられる。
今後の病院統合を見据えた上で必要性等を充分に考慮し、計画的に設備投資を行っていく。</t>
    <phoneticPr fontId="5"/>
  </si>
  <si>
    <t>新型コロナウイルス感染症の5類感染症への移行に伴い制限を緩和したことで、病床利用率は向上し、医業収益が増加した結果、令和5年度は黒字となった。入院・外来患者数、手術件数は回復傾向にあるが、感染症流行前の水準に戻っていないため、効率的な病床管理や地域医療連携の推進など、改善に向けた取り組みを継続的に行っていく必要がある。
加えて、職員給与費比率、材料費比率の適正化に取り組み、経常黒字を維持できる経営基盤づくりを行っていく。</t>
    <rPh sb="94" eb="97">
      <t>カンセンショウ</t>
    </rPh>
    <rPh sb="97" eb="100">
      <t>リュウコウマエ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</si>
</sst>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65.599999999999994</c:v>
                </c:pt>
                <c:pt idx="1">
                  <c:v>58.8</c:v>
                </c:pt>
                <c:pt idx="2">
                  <c:v>65.099999999999994</c:v>
                </c:pt>
                <c:pt idx="3">
                  <c:v>65.599999999999994</c:v>
                </c:pt>
                <c:pt idx="4">
                  <c:v>69.2</c:v>
                </c:pt>
              </c:numCache>
            </c:numRef>
          </c:val>
          <c:extLst>
            <c:ext xmlns:c16="http://schemas.microsoft.com/office/drawing/2014/chart" uri="{C3380CC4-5D6E-409C-BE32-E72D297353CC}">
              <c16:uniqueId val="{00000000-1FF5-4487-BA96-A5F264E3C32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66.5</c:v>
                </c:pt>
                <c:pt idx="2">
                  <c:v>66.8</c:v>
                </c:pt>
                <c:pt idx="3">
                  <c:v>66.599999999999994</c:v>
                </c:pt>
                <c:pt idx="4">
                  <c:v>68</c:v>
                </c:pt>
              </c:numCache>
            </c:numRef>
          </c:val>
          <c:smooth val="0"/>
          <c:extLst>
            <c:ext xmlns:c16="http://schemas.microsoft.com/office/drawing/2014/chart" uri="{C3380CC4-5D6E-409C-BE32-E72D297353CC}">
              <c16:uniqueId val="{00000001-1FF5-4487-BA96-A5F264E3C32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19531</c:v>
                </c:pt>
                <c:pt idx="1">
                  <c:v>21275</c:v>
                </c:pt>
                <c:pt idx="2">
                  <c:v>21809</c:v>
                </c:pt>
                <c:pt idx="3">
                  <c:v>22077</c:v>
                </c:pt>
                <c:pt idx="4">
                  <c:v>25399</c:v>
                </c:pt>
              </c:numCache>
            </c:numRef>
          </c:val>
          <c:extLst>
            <c:ext xmlns:c16="http://schemas.microsoft.com/office/drawing/2014/chart" uri="{C3380CC4-5D6E-409C-BE32-E72D297353CC}">
              <c16:uniqueId val="{00000000-ED8B-45C1-B490-5C65545EF8A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15986</c:v>
                </c:pt>
                <c:pt idx="2">
                  <c:v>16421</c:v>
                </c:pt>
                <c:pt idx="3">
                  <c:v>17279</c:v>
                </c:pt>
                <c:pt idx="4">
                  <c:v>17851</c:v>
                </c:pt>
              </c:numCache>
            </c:numRef>
          </c:val>
          <c:smooth val="0"/>
          <c:extLst>
            <c:ext xmlns:c16="http://schemas.microsoft.com/office/drawing/2014/chart" uri="{C3380CC4-5D6E-409C-BE32-E72D297353CC}">
              <c16:uniqueId val="{00000001-ED8B-45C1-B490-5C65545EF8A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66341</c:v>
                </c:pt>
                <c:pt idx="1">
                  <c:v>67402</c:v>
                </c:pt>
                <c:pt idx="2">
                  <c:v>66392</c:v>
                </c:pt>
                <c:pt idx="3">
                  <c:v>66377</c:v>
                </c:pt>
                <c:pt idx="4">
                  <c:v>70613</c:v>
                </c:pt>
              </c:numCache>
            </c:numRef>
          </c:val>
          <c:extLst>
            <c:ext xmlns:c16="http://schemas.microsoft.com/office/drawing/2014/chart" uri="{C3380CC4-5D6E-409C-BE32-E72D297353CC}">
              <c16:uniqueId val="{00000000-EE1F-49F0-B9A8-7BC2F70CB07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57368</c:v>
                </c:pt>
                <c:pt idx="2">
                  <c:v>59838</c:v>
                </c:pt>
                <c:pt idx="3">
                  <c:v>62697</c:v>
                </c:pt>
                <c:pt idx="4">
                  <c:v>62059</c:v>
                </c:pt>
              </c:numCache>
            </c:numRef>
          </c:val>
          <c:smooth val="0"/>
          <c:extLst>
            <c:ext xmlns:c16="http://schemas.microsoft.com/office/drawing/2014/chart" uri="{C3380CC4-5D6E-409C-BE32-E72D297353CC}">
              <c16:uniqueId val="{00000001-EE1F-49F0-B9A8-7BC2F70CB07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1.5</c:v>
                </c:pt>
                <c:pt idx="3">
                  <c:v>2.8</c:v>
                </c:pt>
                <c:pt idx="4">
                  <c:v>0</c:v>
                </c:pt>
              </c:numCache>
            </c:numRef>
          </c:val>
          <c:extLst>
            <c:ext xmlns:c16="http://schemas.microsoft.com/office/drawing/2014/chart" uri="{C3380CC4-5D6E-409C-BE32-E72D297353CC}">
              <c16:uniqueId val="{00000000-B9DC-4ECF-BE2A-12EF121FB8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83.2</c:v>
                </c:pt>
                <c:pt idx="2">
                  <c:v>84.6</c:v>
                </c:pt>
                <c:pt idx="3">
                  <c:v>67.8</c:v>
                </c:pt>
                <c:pt idx="4">
                  <c:v>61.8</c:v>
                </c:pt>
              </c:numCache>
            </c:numRef>
          </c:val>
          <c:smooth val="0"/>
          <c:extLst>
            <c:ext xmlns:c16="http://schemas.microsoft.com/office/drawing/2014/chart" uri="{C3380CC4-5D6E-409C-BE32-E72D297353CC}">
              <c16:uniqueId val="{00000001-B9DC-4ECF-BE2A-12EF121FB8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93.2</c:v>
                </c:pt>
                <c:pt idx="1">
                  <c:v>83</c:v>
                </c:pt>
                <c:pt idx="2">
                  <c:v>83.6</c:v>
                </c:pt>
                <c:pt idx="3">
                  <c:v>82.7</c:v>
                </c:pt>
                <c:pt idx="4">
                  <c:v>91.9</c:v>
                </c:pt>
              </c:numCache>
            </c:numRef>
          </c:val>
          <c:extLst>
            <c:ext xmlns:c16="http://schemas.microsoft.com/office/drawing/2014/chart" uri="{C3380CC4-5D6E-409C-BE32-E72D297353CC}">
              <c16:uniqueId val="{00000000-7C44-4540-B827-C353597441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81.400000000000006</c:v>
                </c:pt>
                <c:pt idx="2">
                  <c:v>83.7</c:v>
                </c:pt>
                <c:pt idx="3">
                  <c:v>84</c:v>
                </c:pt>
                <c:pt idx="4">
                  <c:v>83.4</c:v>
                </c:pt>
              </c:numCache>
            </c:numRef>
          </c:val>
          <c:smooth val="0"/>
          <c:extLst>
            <c:ext xmlns:c16="http://schemas.microsoft.com/office/drawing/2014/chart" uri="{C3380CC4-5D6E-409C-BE32-E72D297353CC}">
              <c16:uniqueId val="{00000001-7C44-4540-B827-C353597441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95.1</c:v>
                </c:pt>
                <c:pt idx="1">
                  <c:v>84.9</c:v>
                </c:pt>
                <c:pt idx="2">
                  <c:v>85.5</c:v>
                </c:pt>
                <c:pt idx="3">
                  <c:v>84.7</c:v>
                </c:pt>
                <c:pt idx="4">
                  <c:v>93.8</c:v>
                </c:pt>
              </c:numCache>
            </c:numRef>
          </c:val>
          <c:extLst>
            <c:ext xmlns:c16="http://schemas.microsoft.com/office/drawing/2014/chart" uri="{C3380CC4-5D6E-409C-BE32-E72D297353CC}">
              <c16:uniqueId val="{00000000-9469-4992-8493-127BBEAD418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84.1</c:v>
                </c:pt>
                <c:pt idx="2">
                  <c:v>86.3</c:v>
                </c:pt>
                <c:pt idx="3">
                  <c:v>86.6</c:v>
                </c:pt>
                <c:pt idx="4">
                  <c:v>86.2</c:v>
                </c:pt>
              </c:numCache>
            </c:numRef>
          </c:val>
          <c:smooth val="0"/>
          <c:extLst>
            <c:ext xmlns:c16="http://schemas.microsoft.com/office/drawing/2014/chart" uri="{C3380CC4-5D6E-409C-BE32-E72D297353CC}">
              <c16:uniqueId val="{00000001-9469-4992-8493-127BBEAD418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c:v>
                </c:pt>
                <c:pt idx="1">
                  <c:v>102.6</c:v>
                </c:pt>
                <c:pt idx="2">
                  <c:v>98.6</c:v>
                </c:pt>
                <c:pt idx="3">
                  <c:v>97.4</c:v>
                </c:pt>
                <c:pt idx="4">
                  <c:v>101.3</c:v>
                </c:pt>
              </c:numCache>
            </c:numRef>
          </c:val>
          <c:extLst>
            <c:ext xmlns:c16="http://schemas.microsoft.com/office/drawing/2014/chart" uri="{C3380CC4-5D6E-409C-BE32-E72D297353CC}">
              <c16:uniqueId val="{00000000-17AF-452D-AED4-43CFE497FB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102.4</c:v>
                </c:pt>
                <c:pt idx="2">
                  <c:v>107.2</c:v>
                </c:pt>
                <c:pt idx="3">
                  <c:v>104.8</c:v>
                </c:pt>
                <c:pt idx="4">
                  <c:v>95.8</c:v>
                </c:pt>
              </c:numCache>
            </c:numRef>
          </c:val>
          <c:smooth val="0"/>
          <c:extLst>
            <c:ext xmlns:c16="http://schemas.microsoft.com/office/drawing/2014/chart" uri="{C3380CC4-5D6E-409C-BE32-E72D297353CC}">
              <c16:uniqueId val="{00000001-17AF-452D-AED4-43CFE497FB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46.3</c:v>
                </c:pt>
                <c:pt idx="1">
                  <c:v>52.5</c:v>
                </c:pt>
                <c:pt idx="2">
                  <c:v>58.5</c:v>
                </c:pt>
                <c:pt idx="3">
                  <c:v>62.9</c:v>
                </c:pt>
                <c:pt idx="4">
                  <c:v>65.5</c:v>
                </c:pt>
              </c:numCache>
            </c:numRef>
          </c:val>
          <c:extLst>
            <c:ext xmlns:c16="http://schemas.microsoft.com/office/drawing/2014/chart" uri="{C3380CC4-5D6E-409C-BE32-E72D297353CC}">
              <c16:uniqueId val="{00000000-C054-435E-A3DD-30664621130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54.3</c:v>
                </c:pt>
                <c:pt idx="2">
                  <c:v>54.9</c:v>
                </c:pt>
                <c:pt idx="3">
                  <c:v>56.1</c:v>
                </c:pt>
                <c:pt idx="4">
                  <c:v>57.5</c:v>
                </c:pt>
              </c:numCache>
            </c:numRef>
          </c:val>
          <c:smooth val="0"/>
          <c:extLst>
            <c:ext xmlns:c16="http://schemas.microsoft.com/office/drawing/2014/chart" uri="{C3380CC4-5D6E-409C-BE32-E72D297353CC}">
              <c16:uniqueId val="{00000001-C054-435E-A3DD-30664621130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62.7</c:v>
                </c:pt>
                <c:pt idx="1">
                  <c:v>70.8</c:v>
                </c:pt>
                <c:pt idx="2">
                  <c:v>77</c:v>
                </c:pt>
                <c:pt idx="3">
                  <c:v>79.900000000000006</c:v>
                </c:pt>
                <c:pt idx="4">
                  <c:v>78.400000000000006</c:v>
                </c:pt>
              </c:numCache>
            </c:numRef>
          </c:val>
          <c:extLst>
            <c:ext xmlns:c16="http://schemas.microsoft.com/office/drawing/2014/chart" uri="{C3380CC4-5D6E-409C-BE32-E72D297353CC}">
              <c16:uniqueId val="{00000000-2CCC-4875-A734-387246A0D6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2CCC-4875-A734-387246A0D6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24138876</c:v>
                </c:pt>
                <c:pt idx="1">
                  <c:v>28495497</c:v>
                </c:pt>
                <c:pt idx="2">
                  <c:v>29090325</c:v>
                </c:pt>
                <c:pt idx="3">
                  <c:v>30276921</c:v>
                </c:pt>
                <c:pt idx="4">
                  <c:v>31338974</c:v>
                </c:pt>
              </c:numCache>
            </c:numRef>
          </c:val>
          <c:extLst>
            <c:ext xmlns:c16="http://schemas.microsoft.com/office/drawing/2014/chart" uri="{C3380CC4-5D6E-409C-BE32-E72D297353CC}">
              <c16:uniqueId val="{00000000-FF5A-4335-913A-8BCC176635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50234873</c:v>
                </c:pt>
                <c:pt idx="2">
                  <c:v>50294422</c:v>
                </c:pt>
                <c:pt idx="3">
                  <c:v>49693831</c:v>
                </c:pt>
                <c:pt idx="4">
                  <c:v>50513249</c:v>
                </c:pt>
              </c:numCache>
            </c:numRef>
          </c:val>
          <c:smooth val="0"/>
          <c:extLst>
            <c:ext xmlns:c16="http://schemas.microsoft.com/office/drawing/2014/chart" uri="{C3380CC4-5D6E-409C-BE32-E72D297353CC}">
              <c16:uniqueId val="{00000001-FF5A-4335-913A-8BCC176635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25.5</c:v>
                </c:pt>
                <c:pt idx="1">
                  <c:v>23.2</c:v>
                </c:pt>
                <c:pt idx="2">
                  <c:v>24.7</c:v>
                </c:pt>
                <c:pt idx="3">
                  <c:v>26</c:v>
                </c:pt>
                <c:pt idx="4">
                  <c:v>26.8</c:v>
                </c:pt>
              </c:numCache>
            </c:numRef>
          </c:val>
          <c:extLst>
            <c:ext xmlns:c16="http://schemas.microsoft.com/office/drawing/2014/chart" uri="{C3380CC4-5D6E-409C-BE32-E72D297353CC}">
              <c16:uniqueId val="{00000000-F3A6-49CE-A67B-FB15B62987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24.1</c:v>
                </c:pt>
                <c:pt idx="2">
                  <c:v>23.9</c:v>
                </c:pt>
                <c:pt idx="3">
                  <c:v>24.4</c:v>
                </c:pt>
                <c:pt idx="4">
                  <c:v>25.7</c:v>
                </c:pt>
              </c:numCache>
            </c:numRef>
          </c:val>
          <c:smooth val="0"/>
          <c:extLst>
            <c:ext xmlns:c16="http://schemas.microsoft.com/office/drawing/2014/chart" uri="{C3380CC4-5D6E-409C-BE32-E72D297353CC}">
              <c16:uniqueId val="{00000001-F3A6-49CE-A67B-FB15B62987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48.8</c:v>
                </c:pt>
                <c:pt idx="1">
                  <c:v>50.4</c:v>
                </c:pt>
                <c:pt idx="2">
                  <c:v>52.2</c:v>
                </c:pt>
                <c:pt idx="3">
                  <c:v>51.6</c:v>
                </c:pt>
                <c:pt idx="4">
                  <c:v>49.3</c:v>
                </c:pt>
              </c:numCache>
            </c:numRef>
          </c:val>
          <c:extLst>
            <c:ext xmlns:c16="http://schemas.microsoft.com/office/drawing/2014/chart" uri="{C3380CC4-5D6E-409C-BE32-E72D297353CC}">
              <c16:uniqueId val="{00000000-DBDB-453D-BDAE-33AD20E5F6A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60.8</c:v>
                </c:pt>
                <c:pt idx="2">
                  <c:v>57.4</c:v>
                </c:pt>
                <c:pt idx="3">
                  <c:v>55.7</c:v>
                </c:pt>
                <c:pt idx="4">
                  <c:v>57.2</c:v>
                </c:pt>
              </c:numCache>
            </c:numRef>
          </c:val>
          <c:smooth val="0"/>
          <c:extLst>
            <c:ext xmlns:c16="http://schemas.microsoft.com/office/drawing/2014/chart" uri="{C3380CC4-5D6E-409C-BE32-E72D297353CC}">
              <c16:uniqueId val="{00000001-DBDB-453D-BDAE-33AD20E5F6A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山口県地方独立行政法人下関市立市民病院　下関市立市民病院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382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30026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335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71</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103</v>
      </c>
      <c r="Q33" s="70"/>
      <c r="R33" s="70"/>
      <c r="S33" s="70"/>
      <c r="T33" s="70"/>
      <c r="U33" s="70"/>
      <c r="V33" s="70"/>
      <c r="W33" s="70"/>
      <c r="X33" s="70"/>
      <c r="Y33" s="70"/>
      <c r="Z33" s="70"/>
      <c r="AA33" s="70"/>
      <c r="AB33" s="70"/>
      <c r="AC33" s="70"/>
      <c r="AD33" s="71"/>
      <c r="AE33" s="69">
        <f>データ!AJ7</f>
        <v>102.6</v>
      </c>
      <c r="AF33" s="70"/>
      <c r="AG33" s="70"/>
      <c r="AH33" s="70"/>
      <c r="AI33" s="70"/>
      <c r="AJ33" s="70"/>
      <c r="AK33" s="70"/>
      <c r="AL33" s="70"/>
      <c r="AM33" s="70"/>
      <c r="AN33" s="70"/>
      <c r="AO33" s="70"/>
      <c r="AP33" s="70"/>
      <c r="AQ33" s="70"/>
      <c r="AR33" s="70"/>
      <c r="AS33" s="71"/>
      <c r="AT33" s="69">
        <f>データ!AK7</f>
        <v>98.6</v>
      </c>
      <c r="AU33" s="70"/>
      <c r="AV33" s="70"/>
      <c r="AW33" s="70"/>
      <c r="AX33" s="70"/>
      <c r="AY33" s="70"/>
      <c r="AZ33" s="70"/>
      <c r="BA33" s="70"/>
      <c r="BB33" s="70"/>
      <c r="BC33" s="70"/>
      <c r="BD33" s="70"/>
      <c r="BE33" s="70"/>
      <c r="BF33" s="70"/>
      <c r="BG33" s="70"/>
      <c r="BH33" s="71"/>
      <c r="BI33" s="69">
        <f>データ!AL7</f>
        <v>97.4</v>
      </c>
      <c r="BJ33" s="70"/>
      <c r="BK33" s="70"/>
      <c r="BL33" s="70"/>
      <c r="BM33" s="70"/>
      <c r="BN33" s="70"/>
      <c r="BO33" s="70"/>
      <c r="BP33" s="70"/>
      <c r="BQ33" s="70"/>
      <c r="BR33" s="70"/>
      <c r="BS33" s="70"/>
      <c r="BT33" s="70"/>
      <c r="BU33" s="70"/>
      <c r="BV33" s="70"/>
      <c r="BW33" s="71"/>
      <c r="BX33" s="69">
        <f>データ!AM7</f>
        <v>101.3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95.1</v>
      </c>
      <c r="DE33" s="70"/>
      <c r="DF33" s="70"/>
      <c r="DG33" s="70"/>
      <c r="DH33" s="70"/>
      <c r="DI33" s="70"/>
      <c r="DJ33" s="70"/>
      <c r="DK33" s="70"/>
      <c r="DL33" s="70"/>
      <c r="DM33" s="70"/>
      <c r="DN33" s="70"/>
      <c r="DO33" s="70"/>
      <c r="DP33" s="70"/>
      <c r="DQ33" s="70"/>
      <c r="DR33" s="71"/>
      <c r="DS33" s="69">
        <f>データ!AU7</f>
        <v>84.9</v>
      </c>
      <c r="DT33" s="70"/>
      <c r="DU33" s="70"/>
      <c r="DV33" s="70"/>
      <c r="DW33" s="70"/>
      <c r="DX33" s="70"/>
      <c r="DY33" s="70"/>
      <c r="DZ33" s="70"/>
      <c r="EA33" s="70"/>
      <c r="EB33" s="70"/>
      <c r="EC33" s="70"/>
      <c r="ED33" s="70"/>
      <c r="EE33" s="70"/>
      <c r="EF33" s="70"/>
      <c r="EG33" s="71"/>
      <c r="EH33" s="69">
        <f>データ!AV7</f>
        <v>85.5</v>
      </c>
      <c r="EI33" s="70"/>
      <c r="EJ33" s="70"/>
      <c r="EK33" s="70"/>
      <c r="EL33" s="70"/>
      <c r="EM33" s="70"/>
      <c r="EN33" s="70"/>
      <c r="EO33" s="70"/>
      <c r="EP33" s="70"/>
      <c r="EQ33" s="70"/>
      <c r="ER33" s="70"/>
      <c r="ES33" s="70"/>
      <c r="ET33" s="70"/>
      <c r="EU33" s="70"/>
      <c r="EV33" s="71"/>
      <c r="EW33" s="69">
        <f>データ!AW7</f>
        <v>84.7</v>
      </c>
      <c r="EX33" s="70"/>
      <c r="EY33" s="70"/>
      <c r="EZ33" s="70"/>
      <c r="FA33" s="70"/>
      <c r="FB33" s="70"/>
      <c r="FC33" s="70"/>
      <c r="FD33" s="70"/>
      <c r="FE33" s="70"/>
      <c r="FF33" s="70"/>
      <c r="FG33" s="70"/>
      <c r="FH33" s="70"/>
      <c r="FI33" s="70"/>
      <c r="FJ33" s="70"/>
      <c r="FK33" s="71"/>
      <c r="FL33" s="69">
        <f>データ!AX7</f>
        <v>93.8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93.2</v>
      </c>
      <c r="GS33" s="70"/>
      <c r="GT33" s="70"/>
      <c r="GU33" s="70"/>
      <c r="GV33" s="70"/>
      <c r="GW33" s="70"/>
      <c r="GX33" s="70"/>
      <c r="GY33" s="70"/>
      <c r="GZ33" s="70"/>
      <c r="HA33" s="70"/>
      <c r="HB33" s="70"/>
      <c r="HC33" s="70"/>
      <c r="HD33" s="70"/>
      <c r="HE33" s="70"/>
      <c r="HF33" s="71"/>
      <c r="HG33" s="69">
        <f>データ!BF7</f>
        <v>83</v>
      </c>
      <c r="HH33" s="70"/>
      <c r="HI33" s="70"/>
      <c r="HJ33" s="70"/>
      <c r="HK33" s="70"/>
      <c r="HL33" s="70"/>
      <c r="HM33" s="70"/>
      <c r="HN33" s="70"/>
      <c r="HO33" s="70"/>
      <c r="HP33" s="70"/>
      <c r="HQ33" s="70"/>
      <c r="HR33" s="70"/>
      <c r="HS33" s="70"/>
      <c r="HT33" s="70"/>
      <c r="HU33" s="71"/>
      <c r="HV33" s="69">
        <f>データ!BG7</f>
        <v>83.6</v>
      </c>
      <c r="HW33" s="70"/>
      <c r="HX33" s="70"/>
      <c r="HY33" s="70"/>
      <c r="HZ33" s="70"/>
      <c r="IA33" s="70"/>
      <c r="IB33" s="70"/>
      <c r="IC33" s="70"/>
      <c r="ID33" s="70"/>
      <c r="IE33" s="70"/>
      <c r="IF33" s="70"/>
      <c r="IG33" s="70"/>
      <c r="IH33" s="70"/>
      <c r="II33" s="70"/>
      <c r="IJ33" s="71"/>
      <c r="IK33" s="69">
        <f>データ!BH7</f>
        <v>82.7</v>
      </c>
      <c r="IL33" s="70"/>
      <c r="IM33" s="70"/>
      <c r="IN33" s="70"/>
      <c r="IO33" s="70"/>
      <c r="IP33" s="70"/>
      <c r="IQ33" s="70"/>
      <c r="IR33" s="70"/>
      <c r="IS33" s="70"/>
      <c r="IT33" s="70"/>
      <c r="IU33" s="70"/>
      <c r="IV33" s="70"/>
      <c r="IW33" s="70"/>
      <c r="IX33" s="70"/>
      <c r="IY33" s="71"/>
      <c r="IZ33" s="69">
        <f>データ!BI7</f>
        <v>91.9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65.599999999999994</v>
      </c>
      <c r="KG33" s="70"/>
      <c r="KH33" s="70"/>
      <c r="KI33" s="70"/>
      <c r="KJ33" s="70"/>
      <c r="KK33" s="70"/>
      <c r="KL33" s="70"/>
      <c r="KM33" s="70"/>
      <c r="KN33" s="70"/>
      <c r="KO33" s="70"/>
      <c r="KP33" s="70"/>
      <c r="KQ33" s="70"/>
      <c r="KR33" s="70"/>
      <c r="KS33" s="70"/>
      <c r="KT33" s="71"/>
      <c r="KU33" s="69">
        <f>データ!BQ7</f>
        <v>58.8</v>
      </c>
      <c r="KV33" s="70"/>
      <c r="KW33" s="70"/>
      <c r="KX33" s="70"/>
      <c r="KY33" s="70"/>
      <c r="KZ33" s="70"/>
      <c r="LA33" s="70"/>
      <c r="LB33" s="70"/>
      <c r="LC33" s="70"/>
      <c r="LD33" s="70"/>
      <c r="LE33" s="70"/>
      <c r="LF33" s="70"/>
      <c r="LG33" s="70"/>
      <c r="LH33" s="70"/>
      <c r="LI33" s="71"/>
      <c r="LJ33" s="69">
        <f>データ!BR7</f>
        <v>65.099999999999994</v>
      </c>
      <c r="LK33" s="70"/>
      <c r="LL33" s="70"/>
      <c r="LM33" s="70"/>
      <c r="LN33" s="70"/>
      <c r="LO33" s="70"/>
      <c r="LP33" s="70"/>
      <c r="LQ33" s="70"/>
      <c r="LR33" s="70"/>
      <c r="LS33" s="70"/>
      <c r="LT33" s="70"/>
      <c r="LU33" s="70"/>
      <c r="LV33" s="70"/>
      <c r="LW33" s="70"/>
      <c r="LX33" s="71"/>
      <c r="LY33" s="69">
        <f>データ!BS7</f>
        <v>65.599999999999994</v>
      </c>
      <c r="LZ33" s="70"/>
      <c r="MA33" s="70"/>
      <c r="MB33" s="70"/>
      <c r="MC33" s="70"/>
      <c r="MD33" s="70"/>
      <c r="ME33" s="70"/>
      <c r="MF33" s="70"/>
      <c r="MG33" s="70"/>
      <c r="MH33" s="70"/>
      <c r="MI33" s="70"/>
      <c r="MJ33" s="70"/>
      <c r="MK33" s="70"/>
      <c r="ML33" s="70"/>
      <c r="MM33" s="71"/>
      <c r="MN33" s="69">
        <f>データ!BT7</f>
        <v>69.2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104.8</v>
      </c>
      <c r="BJ34" s="70"/>
      <c r="BK34" s="70"/>
      <c r="BL34" s="70"/>
      <c r="BM34" s="70"/>
      <c r="BN34" s="70"/>
      <c r="BO34" s="70"/>
      <c r="BP34" s="70"/>
      <c r="BQ34" s="70"/>
      <c r="BR34" s="70"/>
      <c r="BS34" s="70"/>
      <c r="BT34" s="70"/>
      <c r="BU34" s="70"/>
      <c r="BV34" s="70"/>
      <c r="BW34" s="71"/>
      <c r="BX34" s="69">
        <f>データ!AR7</f>
        <v>95.8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86.6</v>
      </c>
      <c r="EX34" s="70"/>
      <c r="EY34" s="70"/>
      <c r="EZ34" s="70"/>
      <c r="FA34" s="70"/>
      <c r="FB34" s="70"/>
      <c r="FC34" s="70"/>
      <c r="FD34" s="70"/>
      <c r="FE34" s="70"/>
      <c r="FF34" s="70"/>
      <c r="FG34" s="70"/>
      <c r="FH34" s="70"/>
      <c r="FI34" s="70"/>
      <c r="FJ34" s="70"/>
      <c r="FK34" s="71"/>
      <c r="FL34" s="69">
        <f>データ!BC7</f>
        <v>86.2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84</v>
      </c>
      <c r="IL34" s="70"/>
      <c r="IM34" s="70"/>
      <c r="IN34" s="70"/>
      <c r="IO34" s="70"/>
      <c r="IP34" s="70"/>
      <c r="IQ34" s="70"/>
      <c r="IR34" s="70"/>
      <c r="IS34" s="70"/>
      <c r="IT34" s="70"/>
      <c r="IU34" s="70"/>
      <c r="IV34" s="70"/>
      <c r="IW34" s="70"/>
      <c r="IX34" s="70"/>
      <c r="IY34" s="71"/>
      <c r="IZ34" s="69">
        <f>データ!BN7</f>
        <v>83.4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66.599999999999994</v>
      </c>
      <c r="LZ34" s="70"/>
      <c r="MA34" s="70"/>
      <c r="MB34" s="70"/>
      <c r="MC34" s="70"/>
      <c r="MD34" s="70"/>
      <c r="ME34" s="70"/>
      <c r="MF34" s="70"/>
      <c r="MG34" s="70"/>
      <c r="MH34" s="70"/>
      <c r="MI34" s="70"/>
      <c r="MJ34" s="70"/>
      <c r="MK34" s="70"/>
      <c r="ML34" s="70"/>
      <c r="MM34" s="71"/>
      <c r="MN34" s="69">
        <f>データ!BY7</f>
        <v>68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66341</v>
      </c>
      <c r="Q55" s="67"/>
      <c r="R55" s="67"/>
      <c r="S55" s="67"/>
      <c r="T55" s="67"/>
      <c r="U55" s="67"/>
      <c r="V55" s="67"/>
      <c r="W55" s="67"/>
      <c r="X55" s="67"/>
      <c r="Y55" s="67"/>
      <c r="Z55" s="67"/>
      <c r="AA55" s="67"/>
      <c r="AB55" s="67"/>
      <c r="AC55" s="67"/>
      <c r="AD55" s="68"/>
      <c r="AE55" s="66">
        <f>データ!CB7</f>
        <v>67402</v>
      </c>
      <c r="AF55" s="67"/>
      <c r="AG55" s="67"/>
      <c r="AH55" s="67"/>
      <c r="AI55" s="67"/>
      <c r="AJ55" s="67"/>
      <c r="AK55" s="67"/>
      <c r="AL55" s="67"/>
      <c r="AM55" s="67"/>
      <c r="AN55" s="67"/>
      <c r="AO55" s="67"/>
      <c r="AP55" s="67"/>
      <c r="AQ55" s="67"/>
      <c r="AR55" s="67"/>
      <c r="AS55" s="68"/>
      <c r="AT55" s="66">
        <f>データ!CC7</f>
        <v>66392</v>
      </c>
      <c r="AU55" s="67"/>
      <c r="AV55" s="67"/>
      <c r="AW55" s="67"/>
      <c r="AX55" s="67"/>
      <c r="AY55" s="67"/>
      <c r="AZ55" s="67"/>
      <c r="BA55" s="67"/>
      <c r="BB55" s="67"/>
      <c r="BC55" s="67"/>
      <c r="BD55" s="67"/>
      <c r="BE55" s="67"/>
      <c r="BF55" s="67"/>
      <c r="BG55" s="67"/>
      <c r="BH55" s="68"/>
      <c r="BI55" s="66">
        <f>データ!CD7</f>
        <v>66377</v>
      </c>
      <c r="BJ55" s="67"/>
      <c r="BK55" s="67"/>
      <c r="BL55" s="67"/>
      <c r="BM55" s="67"/>
      <c r="BN55" s="67"/>
      <c r="BO55" s="67"/>
      <c r="BP55" s="67"/>
      <c r="BQ55" s="67"/>
      <c r="BR55" s="67"/>
      <c r="BS55" s="67"/>
      <c r="BT55" s="67"/>
      <c r="BU55" s="67"/>
      <c r="BV55" s="67"/>
      <c r="BW55" s="68"/>
      <c r="BX55" s="66">
        <f>データ!CE7</f>
        <v>70613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19531</v>
      </c>
      <c r="DE55" s="67"/>
      <c r="DF55" s="67"/>
      <c r="DG55" s="67"/>
      <c r="DH55" s="67"/>
      <c r="DI55" s="67"/>
      <c r="DJ55" s="67"/>
      <c r="DK55" s="67"/>
      <c r="DL55" s="67"/>
      <c r="DM55" s="67"/>
      <c r="DN55" s="67"/>
      <c r="DO55" s="67"/>
      <c r="DP55" s="67"/>
      <c r="DQ55" s="67"/>
      <c r="DR55" s="68"/>
      <c r="DS55" s="66">
        <f>データ!CM7</f>
        <v>21275</v>
      </c>
      <c r="DT55" s="67"/>
      <c r="DU55" s="67"/>
      <c r="DV55" s="67"/>
      <c r="DW55" s="67"/>
      <c r="DX55" s="67"/>
      <c r="DY55" s="67"/>
      <c r="DZ55" s="67"/>
      <c r="EA55" s="67"/>
      <c r="EB55" s="67"/>
      <c r="EC55" s="67"/>
      <c r="ED55" s="67"/>
      <c r="EE55" s="67"/>
      <c r="EF55" s="67"/>
      <c r="EG55" s="68"/>
      <c r="EH55" s="66">
        <f>データ!CN7</f>
        <v>21809</v>
      </c>
      <c r="EI55" s="67"/>
      <c r="EJ55" s="67"/>
      <c r="EK55" s="67"/>
      <c r="EL55" s="67"/>
      <c r="EM55" s="67"/>
      <c r="EN55" s="67"/>
      <c r="EO55" s="67"/>
      <c r="EP55" s="67"/>
      <c r="EQ55" s="67"/>
      <c r="ER55" s="67"/>
      <c r="ES55" s="67"/>
      <c r="ET55" s="67"/>
      <c r="EU55" s="67"/>
      <c r="EV55" s="68"/>
      <c r="EW55" s="66">
        <f>データ!CO7</f>
        <v>22077</v>
      </c>
      <c r="EX55" s="67"/>
      <c r="EY55" s="67"/>
      <c r="EZ55" s="67"/>
      <c r="FA55" s="67"/>
      <c r="FB55" s="67"/>
      <c r="FC55" s="67"/>
      <c r="FD55" s="67"/>
      <c r="FE55" s="67"/>
      <c r="FF55" s="67"/>
      <c r="FG55" s="67"/>
      <c r="FH55" s="67"/>
      <c r="FI55" s="67"/>
      <c r="FJ55" s="67"/>
      <c r="FK55" s="68"/>
      <c r="FL55" s="66">
        <f>データ!CP7</f>
        <v>25399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48.8</v>
      </c>
      <c r="GS55" s="70"/>
      <c r="GT55" s="70"/>
      <c r="GU55" s="70"/>
      <c r="GV55" s="70"/>
      <c r="GW55" s="70"/>
      <c r="GX55" s="70"/>
      <c r="GY55" s="70"/>
      <c r="GZ55" s="70"/>
      <c r="HA55" s="70"/>
      <c r="HB55" s="70"/>
      <c r="HC55" s="70"/>
      <c r="HD55" s="70"/>
      <c r="HE55" s="70"/>
      <c r="HF55" s="71"/>
      <c r="HG55" s="69">
        <f>データ!CX7</f>
        <v>50.4</v>
      </c>
      <c r="HH55" s="70"/>
      <c r="HI55" s="70"/>
      <c r="HJ55" s="70"/>
      <c r="HK55" s="70"/>
      <c r="HL55" s="70"/>
      <c r="HM55" s="70"/>
      <c r="HN55" s="70"/>
      <c r="HO55" s="70"/>
      <c r="HP55" s="70"/>
      <c r="HQ55" s="70"/>
      <c r="HR55" s="70"/>
      <c r="HS55" s="70"/>
      <c r="HT55" s="70"/>
      <c r="HU55" s="71"/>
      <c r="HV55" s="69">
        <f>データ!CY7</f>
        <v>52.2</v>
      </c>
      <c r="HW55" s="70"/>
      <c r="HX55" s="70"/>
      <c r="HY55" s="70"/>
      <c r="HZ55" s="70"/>
      <c r="IA55" s="70"/>
      <c r="IB55" s="70"/>
      <c r="IC55" s="70"/>
      <c r="ID55" s="70"/>
      <c r="IE55" s="70"/>
      <c r="IF55" s="70"/>
      <c r="IG55" s="70"/>
      <c r="IH55" s="70"/>
      <c r="II55" s="70"/>
      <c r="IJ55" s="71"/>
      <c r="IK55" s="69">
        <f>データ!CZ7</f>
        <v>51.6</v>
      </c>
      <c r="IL55" s="70"/>
      <c r="IM55" s="70"/>
      <c r="IN55" s="70"/>
      <c r="IO55" s="70"/>
      <c r="IP55" s="70"/>
      <c r="IQ55" s="70"/>
      <c r="IR55" s="70"/>
      <c r="IS55" s="70"/>
      <c r="IT55" s="70"/>
      <c r="IU55" s="70"/>
      <c r="IV55" s="70"/>
      <c r="IW55" s="70"/>
      <c r="IX55" s="70"/>
      <c r="IY55" s="71"/>
      <c r="IZ55" s="69">
        <f>データ!DA7</f>
        <v>49.3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25.5</v>
      </c>
      <c r="KG55" s="70"/>
      <c r="KH55" s="70"/>
      <c r="KI55" s="70"/>
      <c r="KJ55" s="70"/>
      <c r="KK55" s="70"/>
      <c r="KL55" s="70"/>
      <c r="KM55" s="70"/>
      <c r="KN55" s="70"/>
      <c r="KO55" s="70"/>
      <c r="KP55" s="70"/>
      <c r="KQ55" s="70"/>
      <c r="KR55" s="70"/>
      <c r="KS55" s="70"/>
      <c r="KT55" s="71"/>
      <c r="KU55" s="69">
        <f>データ!DI7</f>
        <v>23.2</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26</v>
      </c>
      <c r="LZ55" s="70"/>
      <c r="MA55" s="70"/>
      <c r="MB55" s="70"/>
      <c r="MC55" s="70"/>
      <c r="MD55" s="70"/>
      <c r="ME55" s="70"/>
      <c r="MF55" s="70"/>
      <c r="MG55" s="70"/>
      <c r="MH55" s="70"/>
      <c r="MI55" s="70"/>
      <c r="MJ55" s="70"/>
      <c r="MK55" s="70"/>
      <c r="ML55" s="70"/>
      <c r="MM55" s="71"/>
      <c r="MN55" s="69">
        <f>データ!DL7</f>
        <v>26.8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62697</v>
      </c>
      <c r="BJ56" s="67"/>
      <c r="BK56" s="67"/>
      <c r="BL56" s="67"/>
      <c r="BM56" s="67"/>
      <c r="BN56" s="67"/>
      <c r="BO56" s="67"/>
      <c r="BP56" s="67"/>
      <c r="BQ56" s="67"/>
      <c r="BR56" s="67"/>
      <c r="BS56" s="67"/>
      <c r="BT56" s="67"/>
      <c r="BU56" s="67"/>
      <c r="BV56" s="67"/>
      <c r="BW56" s="68"/>
      <c r="BX56" s="66">
        <f>データ!CJ7</f>
        <v>62059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17279</v>
      </c>
      <c r="EX56" s="67"/>
      <c r="EY56" s="67"/>
      <c r="EZ56" s="67"/>
      <c r="FA56" s="67"/>
      <c r="FB56" s="67"/>
      <c r="FC56" s="67"/>
      <c r="FD56" s="67"/>
      <c r="FE56" s="67"/>
      <c r="FF56" s="67"/>
      <c r="FG56" s="67"/>
      <c r="FH56" s="67"/>
      <c r="FI56" s="67"/>
      <c r="FJ56" s="67"/>
      <c r="FK56" s="68"/>
      <c r="FL56" s="66">
        <f>データ!CU7</f>
        <v>17851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55.7</v>
      </c>
      <c r="IL56" s="70"/>
      <c r="IM56" s="70"/>
      <c r="IN56" s="70"/>
      <c r="IO56" s="70"/>
      <c r="IP56" s="70"/>
      <c r="IQ56" s="70"/>
      <c r="IR56" s="70"/>
      <c r="IS56" s="70"/>
      <c r="IT56" s="70"/>
      <c r="IU56" s="70"/>
      <c r="IV56" s="70"/>
      <c r="IW56" s="70"/>
      <c r="IX56" s="70"/>
      <c r="IY56" s="71"/>
      <c r="IZ56" s="69">
        <f>データ!DF7</f>
        <v>57.2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24.4</v>
      </c>
      <c r="LZ56" s="70"/>
      <c r="MA56" s="70"/>
      <c r="MB56" s="70"/>
      <c r="MC56" s="70"/>
      <c r="MD56" s="70"/>
      <c r="ME56" s="70"/>
      <c r="MF56" s="70"/>
      <c r="MG56" s="70"/>
      <c r="MH56" s="70"/>
      <c r="MI56" s="70"/>
      <c r="MJ56" s="70"/>
      <c r="MK56" s="70"/>
      <c r="ML56" s="70"/>
      <c r="MM56" s="71"/>
      <c r="MN56" s="69">
        <f>データ!DQ7</f>
        <v>25.7</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1.5</v>
      </c>
      <c r="AU79" s="70"/>
      <c r="AV79" s="70"/>
      <c r="AW79" s="70"/>
      <c r="AX79" s="70"/>
      <c r="AY79" s="70"/>
      <c r="AZ79" s="70"/>
      <c r="BA79" s="70"/>
      <c r="BB79" s="70"/>
      <c r="BC79" s="70"/>
      <c r="BD79" s="70"/>
      <c r="BE79" s="70"/>
      <c r="BF79" s="70"/>
      <c r="BG79" s="70"/>
      <c r="BH79" s="71"/>
      <c r="BI79" s="69">
        <f>データ!DV7</f>
        <v>2.8</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46.3</v>
      </c>
      <c r="DH79" s="70"/>
      <c r="DI79" s="70"/>
      <c r="DJ79" s="70"/>
      <c r="DK79" s="70"/>
      <c r="DL79" s="70"/>
      <c r="DM79" s="70"/>
      <c r="DN79" s="70"/>
      <c r="DO79" s="70"/>
      <c r="DP79" s="70"/>
      <c r="DQ79" s="70"/>
      <c r="DR79" s="70"/>
      <c r="DS79" s="70"/>
      <c r="DT79" s="70"/>
      <c r="DU79" s="71"/>
      <c r="DV79" s="69">
        <f>データ!EE7</f>
        <v>52.5</v>
      </c>
      <c r="DW79" s="70"/>
      <c r="DX79" s="70"/>
      <c r="DY79" s="70"/>
      <c r="DZ79" s="70"/>
      <c r="EA79" s="70"/>
      <c r="EB79" s="70"/>
      <c r="EC79" s="70"/>
      <c r="ED79" s="70"/>
      <c r="EE79" s="70"/>
      <c r="EF79" s="70"/>
      <c r="EG79" s="70"/>
      <c r="EH79" s="70"/>
      <c r="EI79" s="70"/>
      <c r="EJ79" s="71"/>
      <c r="EK79" s="69">
        <f>データ!EF7</f>
        <v>58.5</v>
      </c>
      <c r="EL79" s="70"/>
      <c r="EM79" s="70"/>
      <c r="EN79" s="70"/>
      <c r="EO79" s="70"/>
      <c r="EP79" s="70"/>
      <c r="EQ79" s="70"/>
      <c r="ER79" s="70"/>
      <c r="ES79" s="70"/>
      <c r="ET79" s="70"/>
      <c r="EU79" s="70"/>
      <c r="EV79" s="70"/>
      <c r="EW79" s="70"/>
      <c r="EX79" s="70"/>
      <c r="EY79" s="71"/>
      <c r="EZ79" s="69">
        <f>データ!EG7</f>
        <v>62.9</v>
      </c>
      <c r="FA79" s="70"/>
      <c r="FB79" s="70"/>
      <c r="FC79" s="70"/>
      <c r="FD79" s="70"/>
      <c r="FE79" s="70"/>
      <c r="FF79" s="70"/>
      <c r="FG79" s="70"/>
      <c r="FH79" s="70"/>
      <c r="FI79" s="70"/>
      <c r="FJ79" s="70"/>
      <c r="FK79" s="70"/>
      <c r="FL79" s="70"/>
      <c r="FM79" s="70"/>
      <c r="FN79" s="71"/>
      <c r="FO79" s="69">
        <f>データ!EH7</f>
        <v>65.5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62.7</v>
      </c>
      <c r="GU79" s="70"/>
      <c r="GV79" s="70"/>
      <c r="GW79" s="70"/>
      <c r="GX79" s="70"/>
      <c r="GY79" s="70"/>
      <c r="GZ79" s="70"/>
      <c r="HA79" s="70"/>
      <c r="HB79" s="70"/>
      <c r="HC79" s="70"/>
      <c r="HD79" s="70"/>
      <c r="HE79" s="70"/>
      <c r="HF79" s="70"/>
      <c r="HG79" s="70"/>
      <c r="HH79" s="71"/>
      <c r="HI79" s="69">
        <f>データ!EP7</f>
        <v>70.8</v>
      </c>
      <c r="HJ79" s="70"/>
      <c r="HK79" s="70"/>
      <c r="HL79" s="70"/>
      <c r="HM79" s="70"/>
      <c r="HN79" s="70"/>
      <c r="HO79" s="70"/>
      <c r="HP79" s="70"/>
      <c r="HQ79" s="70"/>
      <c r="HR79" s="70"/>
      <c r="HS79" s="70"/>
      <c r="HT79" s="70"/>
      <c r="HU79" s="70"/>
      <c r="HV79" s="70"/>
      <c r="HW79" s="71"/>
      <c r="HX79" s="69">
        <f>データ!EQ7</f>
        <v>77</v>
      </c>
      <c r="HY79" s="70"/>
      <c r="HZ79" s="70"/>
      <c r="IA79" s="70"/>
      <c r="IB79" s="70"/>
      <c r="IC79" s="70"/>
      <c r="ID79" s="70"/>
      <c r="IE79" s="70"/>
      <c r="IF79" s="70"/>
      <c r="IG79" s="70"/>
      <c r="IH79" s="70"/>
      <c r="II79" s="70"/>
      <c r="IJ79" s="70"/>
      <c r="IK79" s="70"/>
      <c r="IL79" s="71"/>
      <c r="IM79" s="69">
        <f>データ!ER7</f>
        <v>79.900000000000006</v>
      </c>
      <c r="IN79" s="70"/>
      <c r="IO79" s="70"/>
      <c r="IP79" s="70"/>
      <c r="IQ79" s="70"/>
      <c r="IR79" s="70"/>
      <c r="IS79" s="70"/>
      <c r="IT79" s="70"/>
      <c r="IU79" s="70"/>
      <c r="IV79" s="70"/>
      <c r="IW79" s="70"/>
      <c r="IX79" s="70"/>
      <c r="IY79" s="70"/>
      <c r="IZ79" s="70"/>
      <c r="JA79" s="71"/>
      <c r="JB79" s="69">
        <f>データ!ES7</f>
        <v>78.400000000000006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24138876</v>
      </c>
      <c r="KH79" s="67"/>
      <c r="KI79" s="67"/>
      <c r="KJ79" s="67"/>
      <c r="KK79" s="67"/>
      <c r="KL79" s="67"/>
      <c r="KM79" s="67"/>
      <c r="KN79" s="67"/>
      <c r="KO79" s="67"/>
      <c r="KP79" s="67"/>
      <c r="KQ79" s="67"/>
      <c r="KR79" s="67"/>
      <c r="KS79" s="67"/>
      <c r="KT79" s="67"/>
      <c r="KU79" s="68"/>
      <c r="KV79" s="66">
        <f>データ!FA7</f>
        <v>28495497</v>
      </c>
      <c r="KW79" s="67"/>
      <c r="KX79" s="67"/>
      <c r="KY79" s="67"/>
      <c r="KZ79" s="67"/>
      <c r="LA79" s="67"/>
      <c r="LB79" s="67"/>
      <c r="LC79" s="67"/>
      <c r="LD79" s="67"/>
      <c r="LE79" s="67"/>
      <c r="LF79" s="67"/>
      <c r="LG79" s="67"/>
      <c r="LH79" s="67"/>
      <c r="LI79" s="67"/>
      <c r="LJ79" s="68"/>
      <c r="LK79" s="66">
        <f>データ!FB7</f>
        <v>29090325</v>
      </c>
      <c r="LL79" s="67"/>
      <c r="LM79" s="67"/>
      <c r="LN79" s="67"/>
      <c r="LO79" s="67"/>
      <c r="LP79" s="67"/>
      <c r="LQ79" s="67"/>
      <c r="LR79" s="67"/>
      <c r="LS79" s="67"/>
      <c r="LT79" s="67"/>
      <c r="LU79" s="67"/>
      <c r="LV79" s="67"/>
      <c r="LW79" s="67"/>
      <c r="LX79" s="67"/>
      <c r="LY79" s="68"/>
      <c r="LZ79" s="66">
        <f>データ!FC7</f>
        <v>30276921</v>
      </c>
      <c r="MA79" s="67"/>
      <c r="MB79" s="67"/>
      <c r="MC79" s="67"/>
      <c r="MD79" s="67"/>
      <c r="ME79" s="67"/>
      <c r="MF79" s="67"/>
      <c r="MG79" s="67"/>
      <c r="MH79" s="67"/>
      <c r="MI79" s="67"/>
      <c r="MJ79" s="67"/>
      <c r="MK79" s="67"/>
      <c r="ML79" s="67"/>
      <c r="MM79" s="67"/>
      <c r="MN79" s="68"/>
      <c r="MO79" s="66">
        <f>データ!FD7</f>
        <v>31338974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67.8</v>
      </c>
      <c r="BJ80" s="70"/>
      <c r="BK80" s="70"/>
      <c r="BL80" s="70"/>
      <c r="BM80" s="70"/>
      <c r="BN80" s="70"/>
      <c r="BO80" s="70"/>
      <c r="BP80" s="70"/>
      <c r="BQ80" s="70"/>
      <c r="BR80" s="70"/>
      <c r="BS80" s="70"/>
      <c r="BT80" s="70"/>
      <c r="BU80" s="70"/>
      <c r="BV80" s="70"/>
      <c r="BW80" s="71"/>
      <c r="BX80" s="69">
        <f>データ!EB7</f>
        <v>61.8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56.1</v>
      </c>
      <c r="FA80" s="70"/>
      <c r="FB80" s="70"/>
      <c r="FC80" s="70"/>
      <c r="FD80" s="70"/>
      <c r="FE80" s="70"/>
      <c r="FF80" s="70"/>
      <c r="FG80" s="70"/>
      <c r="FH80" s="70"/>
      <c r="FI80" s="70"/>
      <c r="FJ80" s="70"/>
      <c r="FK80" s="70"/>
      <c r="FL80" s="70"/>
      <c r="FM80" s="70"/>
      <c r="FN80" s="71"/>
      <c r="FO80" s="69">
        <f>データ!EM7</f>
        <v>57.5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70.400000000000006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49693831</v>
      </c>
      <c r="MA80" s="67"/>
      <c r="MB80" s="67"/>
      <c r="MC80" s="67"/>
      <c r="MD80" s="67"/>
      <c r="ME80" s="67"/>
      <c r="MF80" s="67"/>
      <c r="MG80" s="67"/>
      <c r="MH80" s="67"/>
      <c r="MI80" s="67"/>
      <c r="MJ80" s="67"/>
      <c r="MK80" s="67"/>
      <c r="ML80" s="67"/>
      <c r="MM80" s="67"/>
      <c r="MN80" s="68"/>
      <c r="MO80" s="66">
        <f>データ!FI7</f>
        <v>50513249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89qmhkTiC6IUFnM2H1RyR/NGBomJ00e/s73shBHGmWy4hnhtiev2ypb8elON3HjzrLV1cySI8QvwRF5IkDv+w==" saltValue="mmjqu4GBqtwsBITF44Zs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159</v>
      </c>
      <c r="CE5" s="49" t="s">
        <v>151</v>
      </c>
      <c r="CF5" s="49" t="s">
        <v>152</v>
      </c>
      <c r="CG5" s="49" t="s">
        <v>153</v>
      </c>
      <c r="CH5" s="49" t="s">
        <v>154</v>
      </c>
      <c r="CI5" s="49" t="s">
        <v>155</v>
      </c>
      <c r="CJ5" s="49" t="s">
        <v>156</v>
      </c>
      <c r="CK5" s="49" t="s">
        <v>157</v>
      </c>
      <c r="CL5" s="49" t="s">
        <v>158</v>
      </c>
      <c r="CM5" s="49" t="s">
        <v>160</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159</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161</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162</v>
      </c>
      <c r="B6" s="50">
        <f>B8</f>
        <v>2023</v>
      </c>
      <c r="C6" s="50">
        <f t="shared" ref="C6:M6" si="2">C8</f>
        <v>357510</v>
      </c>
      <c r="D6" s="50">
        <f t="shared" si="2"/>
        <v>46</v>
      </c>
      <c r="E6" s="50">
        <f t="shared" si="2"/>
        <v>6</v>
      </c>
      <c r="F6" s="50">
        <f t="shared" si="2"/>
        <v>0</v>
      </c>
      <c r="G6" s="50">
        <f t="shared" si="2"/>
        <v>1</v>
      </c>
      <c r="H6" s="147" t="str">
        <f>IF(H8&lt;&gt;I8,H8,"")&amp;IF(I8&lt;&gt;J8,I8,"")&amp;"　"&amp;J8</f>
        <v>山口県地方独立行政法人下関市立市民病院　下関市立市民病院</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33</v>
      </c>
      <c r="R6" s="50" t="str">
        <f t="shared" si="3"/>
        <v>対象</v>
      </c>
      <c r="S6" s="50" t="str">
        <f t="shared" si="3"/>
        <v>ド 透 訓 ガ</v>
      </c>
      <c r="T6" s="50" t="str">
        <f t="shared" si="3"/>
        <v>救 臨 感 へ 災 地 輪</v>
      </c>
      <c r="U6" s="51" t="str">
        <f>U8</f>
        <v>-</v>
      </c>
      <c r="V6" s="51">
        <f>V8</f>
        <v>30026</v>
      </c>
      <c r="W6" s="50" t="str">
        <f>W8</f>
        <v>非該当</v>
      </c>
      <c r="X6" s="50" t="str">
        <f t="shared" ref="X6" si="4">X8</f>
        <v>非該当</v>
      </c>
      <c r="Y6" s="50" t="str">
        <f t="shared" si="3"/>
        <v>７：１</v>
      </c>
      <c r="Z6" s="51">
        <f t="shared" si="3"/>
        <v>376</v>
      </c>
      <c r="AA6" s="51" t="str">
        <f t="shared" si="3"/>
        <v>-</v>
      </c>
      <c r="AB6" s="51" t="str">
        <f t="shared" si="3"/>
        <v>-</v>
      </c>
      <c r="AC6" s="51" t="str">
        <f t="shared" si="3"/>
        <v>-</v>
      </c>
      <c r="AD6" s="51">
        <f t="shared" si="3"/>
        <v>6</v>
      </c>
      <c r="AE6" s="51">
        <f t="shared" si="3"/>
        <v>382</v>
      </c>
      <c r="AF6" s="51">
        <f t="shared" si="3"/>
        <v>335</v>
      </c>
      <c r="AG6" s="51" t="str">
        <f t="shared" si="3"/>
        <v>-</v>
      </c>
      <c r="AH6" s="51">
        <f t="shared" si="3"/>
        <v>335</v>
      </c>
      <c r="AI6" s="52">
        <f>IF(AI8="-",NA(),AI8)</f>
        <v>103</v>
      </c>
      <c r="AJ6" s="52">
        <f t="shared" ref="AJ6:AR6" si="5">IF(AJ8="-",NA(),AJ8)</f>
        <v>102.6</v>
      </c>
      <c r="AK6" s="52">
        <f t="shared" si="5"/>
        <v>98.6</v>
      </c>
      <c r="AL6" s="52">
        <f t="shared" si="5"/>
        <v>97.4</v>
      </c>
      <c r="AM6" s="52">
        <f t="shared" si="5"/>
        <v>101.3</v>
      </c>
      <c r="AN6" s="52">
        <f t="shared" si="5"/>
        <v>99</v>
      </c>
      <c r="AO6" s="52">
        <f t="shared" si="5"/>
        <v>102.4</v>
      </c>
      <c r="AP6" s="52">
        <f t="shared" si="5"/>
        <v>107.2</v>
      </c>
      <c r="AQ6" s="52">
        <f t="shared" si="5"/>
        <v>104.8</v>
      </c>
      <c r="AR6" s="52">
        <f t="shared" si="5"/>
        <v>95.8</v>
      </c>
      <c r="AS6" s="52" t="str">
        <f>IF(AS8="-","【-】","【"&amp;SUBSTITUTE(TEXT(AS8,"#,##0.0"),"-","△")&amp;"】")</f>
        <v>【96.6】</v>
      </c>
      <c r="AT6" s="52">
        <f>IF(AT8="-",NA(),AT8)</f>
        <v>95.1</v>
      </c>
      <c r="AU6" s="52">
        <f t="shared" ref="AU6:BC6" si="6">IF(AU8="-",NA(),AU8)</f>
        <v>84.9</v>
      </c>
      <c r="AV6" s="52">
        <f t="shared" si="6"/>
        <v>85.5</v>
      </c>
      <c r="AW6" s="52">
        <f t="shared" si="6"/>
        <v>84.7</v>
      </c>
      <c r="AX6" s="52">
        <f t="shared" si="6"/>
        <v>93.8</v>
      </c>
      <c r="AY6" s="52">
        <f t="shared" si="6"/>
        <v>92.4</v>
      </c>
      <c r="AZ6" s="52">
        <f t="shared" si="6"/>
        <v>84.1</v>
      </c>
      <c r="BA6" s="52">
        <f t="shared" si="6"/>
        <v>86.3</v>
      </c>
      <c r="BB6" s="52">
        <f t="shared" si="6"/>
        <v>86.6</v>
      </c>
      <c r="BC6" s="52">
        <f t="shared" si="6"/>
        <v>86.2</v>
      </c>
      <c r="BD6" s="52" t="str">
        <f>IF(BD8="-","【-】","【"&amp;SUBSTITUTE(TEXT(BD8,"#,##0.0"),"-","△")&amp;"】")</f>
        <v>【86.6】</v>
      </c>
      <c r="BE6" s="52">
        <f>IF(BE8="-",NA(),BE8)</f>
        <v>93.2</v>
      </c>
      <c r="BF6" s="52">
        <f t="shared" ref="BF6:BN6" si="7">IF(BF8="-",NA(),BF8)</f>
        <v>83</v>
      </c>
      <c r="BG6" s="52">
        <f t="shared" si="7"/>
        <v>83.6</v>
      </c>
      <c r="BH6" s="52">
        <f t="shared" si="7"/>
        <v>82.7</v>
      </c>
      <c r="BI6" s="52">
        <f t="shared" si="7"/>
        <v>91.9</v>
      </c>
      <c r="BJ6" s="52">
        <f t="shared" si="7"/>
        <v>89.9</v>
      </c>
      <c r="BK6" s="52">
        <f t="shared" si="7"/>
        <v>81.400000000000006</v>
      </c>
      <c r="BL6" s="52">
        <f t="shared" si="7"/>
        <v>83.7</v>
      </c>
      <c r="BM6" s="52">
        <f t="shared" si="7"/>
        <v>84</v>
      </c>
      <c r="BN6" s="52">
        <f t="shared" si="7"/>
        <v>83.4</v>
      </c>
      <c r="BO6" s="52" t="str">
        <f>IF(BO8="-","【-】","【"&amp;SUBSTITUTE(TEXT(BO8,"#,##0.0"),"-","△")&amp;"】")</f>
        <v>【83.9】</v>
      </c>
      <c r="BP6" s="52">
        <f>IF(BP8="-",NA(),BP8)</f>
        <v>65.599999999999994</v>
      </c>
      <c r="BQ6" s="52">
        <f t="shared" ref="BQ6:BY6" si="8">IF(BQ8="-",NA(),BQ8)</f>
        <v>58.8</v>
      </c>
      <c r="BR6" s="52">
        <f t="shared" si="8"/>
        <v>65.099999999999994</v>
      </c>
      <c r="BS6" s="52">
        <f t="shared" si="8"/>
        <v>65.599999999999994</v>
      </c>
      <c r="BT6" s="52">
        <f t="shared" si="8"/>
        <v>69.2</v>
      </c>
      <c r="BU6" s="52">
        <f t="shared" si="8"/>
        <v>77</v>
      </c>
      <c r="BV6" s="52">
        <f t="shared" si="8"/>
        <v>66.5</v>
      </c>
      <c r="BW6" s="52">
        <f t="shared" si="8"/>
        <v>66.8</v>
      </c>
      <c r="BX6" s="52">
        <f t="shared" si="8"/>
        <v>66.599999999999994</v>
      </c>
      <c r="BY6" s="52">
        <f t="shared" si="8"/>
        <v>68</v>
      </c>
      <c r="BZ6" s="52" t="str">
        <f>IF(BZ8="-","【-】","【"&amp;SUBSTITUTE(TEXT(BZ8,"#,##0.0"),"-","△")&amp;"】")</f>
        <v>【68.7】</v>
      </c>
      <c r="CA6" s="53">
        <f>IF(CA8="-",NA(),CA8)</f>
        <v>66341</v>
      </c>
      <c r="CB6" s="53">
        <f t="shared" ref="CB6:CJ6" si="9">IF(CB8="-",NA(),CB8)</f>
        <v>67402</v>
      </c>
      <c r="CC6" s="53">
        <f t="shared" si="9"/>
        <v>66392</v>
      </c>
      <c r="CD6" s="53">
        <f t="shared" si="9"/>
        <v>66377</v>
      </c>
      <c r="CE6" s="53">
        <f t="shared" si="9"/>
        <v>70613</v>
      </c>
      <c r="CF6" s="53">
        <f t="shared" si="9"/>
        <v>60271</v>
      </c>
      <c r="CG6" s="53">
        <f t="shared" si="9"/>
        <v>57368</v>
      </c>
      <c r="CH6" s="53">
        <f t="shared" si="9"/>
        <v>59838</v>
      </c>
      <c r="CI6" s="53">
        <f t="shared" si="9"/>
        <v>62697</v>
      </c>
      <c r="CJ6" s="53">
        <f t="shared" si="9"/>
        <v>62059</v>
      </c>
      <c r="CK6" s="52" t="str">
        <f>IF(CK8="-","【-】","【"&amp;SUBSTITUTE(TEXT(CK8,"#,##0"),"-","△")&amp;"】")</f>
        <v>【62,428】</v>
      </c>
      <c r="CL6" s="53">
        <f>IF(CL8="-",NA(),CL8)</f>
        <v>19531</v>
      </c>
      <c r="CM6" s="53">
        <f t="shared" ref="CM6:CU6" si="10">IF(CM8="-",NA(),CM8)</f>
        <v>21275</v>
      </c>
      <c r="CN6" s="53">
        <f t="shared" si="10"/>
        <v>21809</v>
      </c>
      <c r="CO6" s="53">
        <f t="shared" si="10"/>
        <v>22077</v>
      </c>
      <c r="CP6" s="53">
        <f t="shared" si="10"/>
        <v>25399</v>
      </c>
      <c r="CQ6" s="53">
        <f t="shared" si="10"/>
        <v>16979</v>
      </c>
      <c r="CR6" s="53">
        <f t="shared" si="10"/>
        <v>15986</v>
      </c>
      <c r="CS6" s="53">
        <f t="shared" si="10"/>
        <v>16421</v>
      </c>
      <c r="CT6" s="53">
        <f t="shared" si="10"/>
        <v>17279</v>
      </c>
      <c r="CU6" s="53">
        <f t="shared" si="10"/>
        <v>17851</v>
      </c>
      <c r="CV6" s="52" t="str">
        <f>IF(CV8="-","【-】","【"&amp;SUBSTITUTE(TEXT(CV8,"#,##0"),"-","△")&amp;"】")</f>
        <v>【18,236】</v>
      </c>
      <c r="CW6" s="52">
        <f>IF(CW8="-",NA(),CW8)</f>
        <v>48.8</v>
      </c>
      <c r="CX6" s="52">
        <f t="shared" ref="CX6:DF6" si="11">IF(CX8="-",NA(),CX8)</f>
        <v>50.4</v>
      </c>
      <c r="CY6" s="52">
        <f t="shared" si="11"/>
        <v>52.2</v>
      </c>
      <c r="CZ6" s="52">
        <f t="shared" si="11"/>
        <v>51.6</v>
      </c>
      <c r="DA6" s="52">
        <f t="shared" si="11"/>
        <v>49.3</v>
      </c>
      <c r="DB6" s="52">
        <f t="shared" si="11"/>
        <v>53</v>
      </c>
      <c r="DC6" s="52">
        <f t="shared" si="11"/>
        <v>60.8</v>
      </c>
      <c r="DD6" s="52">
        <f t="shared" si="11"/>
        <v>57.4</v>
      </c>
      <c r="DE6" s="52">
        <f t="shared" si="11"/>
        <v>55.7</v>
      </c>
      <c r="DF6" s="52">
        <f t="shared" si="11"/>
        <v>57.2</v>
      </c>
      <c r="DG6" s="52" t="str">
        <f>IF(DG8="-","【-】","【"&amp;SUBSTITUTE(TEXT(DG8,"#,##0.0"),"-","△")&amp;"】")</f>
        <v>【56.1】</v>
      </c>
      <c r="DH6" s="52">
        <f>IF(DH8="-",NA(),DH8)</f>
        <v>25.5</v>
      </c>
      <c r="DI6" s="52">
        <f t="shared" ref="DI6:DQ6" si="12">IF(DI8="-",NA(),DI8)</f>
        <v>23.2</v>
      </c>
      <c r="DJ6" s="52">
        <f t="shared" si="12"/>
        <v>24.7</v>
      </c>
      <c r="DK6" s="52">
        <f t="shared" si="12"/>
        <v>26</v>
      </c>
      <c r="DL6" s="52">
        <f t="shared" si="12"/>
        <v>26.8</v>
      </c>
      <c r="DM6" s="52">
        <f t="shared" si="12"/>
        <v>26.4</v>
      </c>
      <c r="DN6" s="52">
        <f t="shared" si="12"/>
        <v>24.1</v>
      </c>
      <c r="DO6" s="52">
        <f t="shared" si="12"/>
        <v>23.9</v>
      </c>
      <c r="DP6" s="52">
        <f t="shared" si="12"/>
        <v>24.4</v>
      </c>
      <c r="DQ6" s="52">
        <f t="shared" si="12"/>
        <v>25.7</v>
      </c>
      <c r="DR6" s="52" t="str">
        <f>IF(DR8="-","【-】","【"&amp;SUBSTITUTE(TEXT(DR8,"#,##0.0"),"-","△")&amp;"】")</f>
        <v>【26.4】</v>
      </c>
      <c r="DS6" s="52">
        <f>IF(DS8="-",NA(),DS8)</f>
        <v>0</v>
      </c>
      <c r="DT6" s="52">
        <f t="shared" ref="DT6:EB6" si="13">IF(DT8="-",NA(),DT8)</f>
        <v>0</v>
      </c>
      <c r="DU6" s="52">
        <f t="shared" si="13"/>
        <v>1.5</v>
      </c>
      <c r="DV6" s="52">
        <f t="shared" si="13"/>
        <v>2.8</v>
      </c>
      <c r="DW6" s="52">
        <f t="shared" si="13"/>
        <v>0</v>
      </c>
      <c r="DX6" s="52">
        <f t="shared" si="13"/>
        <v>40.1</v>
      </c>
      <c r="DY6" s="52">
        <f t="shared" si="13"/>
        <v>83.2</v>
      </c>
      <c r="DZ6" s="52">
        <f t="shared" si="13"/>
        <v>84.6</v>
      </c>
      <c r="EA6" s="52">
        <f t="shared" si="13"/>
        <v>67.8</v>
      </c>
      <c r="EB6" s="52">
        <f t="shared" si="13"/>
        <v>61.8</v>
      </c>
      <c r="EC6" s="52" t="str">
        <f>IF(EC8="-","【-】","【"&amp;SUBSTITUTE(TEXT(EC8,"#,##0.0"),"-","△")&amp;"】")</f>
        <v>【54.5】</v>
      </c>
      <c r="ED6" s="52">
        <f>IF(ED8="-",NA(),ED8)</f>
        <v>46.3</v>
      </c>
      <c r="EE6" s="52">
        <f t="shared" ref="EE6:EM6" si="14">IF(EE8="-",NA(),EE8)</f>
        <v>52.5</v>
      </c>
      <c r="EF6" s="52">
        <f t="shared" si="14"/>
        <v>58.5</v>
      </c>
      <c r="EG6" s="52">
        <f t="shared" si="14"/>
        <v>62.9</v>
      </c>
      <c r="EH6" s="52">
        <f t="shared" si="14"/>
        <v>65.5</v>
      </c>
      <c r="EI6" s="52">
        <f t="shared" si="14"/>
        <v>56.4</v>
      </c>
      <c r="EJ6" s="52">
        <f t="shared" si="14"/>
        <v>54.3</v>
      </c>
      <c r="EK6" s="52">
        <f t="shared" si="14"/>
        <v>54.9</v>
      </c>
      <c r="EL6" s="52">
        <f t="shared" si="14"/>
        <v>56.1</v>
      </c>
      <c r="EM6" s="52">
        <f t="shared" si="14"/>
        <v>57.5</v>
      </c>
      <c r="EN6" s="52" t="str">
        <f>IF(EN8="-","【-】","【"&amp;SUBSTITUTE(TEXT(EN8,"#,##0.0"),"-","△")&amp;"】")</f>
        <v>【57.0】</v>
      </c>
      <c r="EO6" s="52">
        <f>IF(EO8="-",NA(),EO8)</f>
        <v>62.7</v>
      </c>
      <c r="EP6" s="52">
        <f t="shared" ref="EP6:EX6" si="15">IF(EP8="-",NA(),EP8)</f>
        <v>70.8</v>
      </c>
      <c r="EQ6" s="52">
        <f t="shared" si="15"/>
        <v>77</v>
      </c>
      <c r="ER6" s="52">
        <f t="shared" si="15"/>
        <v>79.900000000000006</v>
      </c>
      <c r="ES6" s="52">
        <f t="shared" si="15"/>
        <v>78.400000000000006</v>
      </c>
      <c r="ET6" s="52">
        <f t="shared" si="15"/>
        <v>71.099999999999994</v>
      </c>
      <c r="EU6" s="52">
        <f t="shared" si="15"/>
        <v>69.900000000000006</v>
      </c>
      <c r="EV6" s="52">
        <f t="shared" si="15"/>
        <v>68.8</v>
      </c>
      <c r="EW6" s="52">
        <f t="shared" si="15"/>
        <v>69.7</v>
      </c>
      <c r="EX6" s="52">
        <f t="shared" si="15"/>
        <v>70.400000000000006</v>
      </c>
      <c r="EY6" s="52" t="str">
        <f>IF(EY8="-","【-】","【"&amp;SUBSTITUTE(TEXT(EY8,"#,##0.0"),"-","△")&amp;"】")</f>
        <v>【70.4】</v>
      </c>
      <c r="EZ6" s="53">
        <f>IF(EZ8="-",NA(),EZ8)</f>
        <v>24138876</v>
      </c>
      <c r="FA6" s="53">
        <f t="shared" ref="FA6:FI6" si="16">IF(FA8="-",NA(),FA8)</f>
        <v>28495497</v>
      </c>
      <c r="FB6" s="53">
        <f t="shared" si="16"/>
        <v>29090325</v>
      </c>
      <c r="FC6" s="53">
        <f t="shared" si="16"/>
        <v>30276921</v>
      </c>
      <c r="FD6" s="53">
        <f t="shared" si="16"/>
        <v>31338974</v>
      </c>
      <c r="FE6" s="53">
        <f t="shared" si="16"/>
        <v>48164556</v>
      </c>
      <c r="FF6" s="53">
        <f t="shared" si="16"/>
        <v>50234873</v>
      </c>
      <c r="FG6" s="53">
        <f t="shared" si="16"/>
        <v>50294422</v>
      </c>
      <c r="FH6" s="53">
        <f t="shared" si="16"/>
        <v>49693831</v>
      </c>
      <c r="FI6" s="53">
        <f t="shared" si="16"/>
        <v>50513249</v>
      </c>
      <c r="FJ6" s="53" t="str">
        <f>IF(FJ8="-","【-】","【"&amp;SUBSTITUTE(TEXT(FJ8,"#,##0"),"-","△")&amp;"】")</f>
        <v>【50,999,060】</v>
      </c>
    </row>
    <row r="7" spans="1:166" s="54" customFormat="1" x14ac:dyDescent="0.15">
      <c r="A7" s="35" t="s">
        <v>163</v>
      </c>
      <c r="B7" s="50">
        <f t="shared" ref="B7:AH7" si="17">B8</f>
        <v>2023</v>
      </c>
      <c r="C7" s="50">
        <f t="shared" si="17"/>
        <v>357510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33</v>
      </c>
      <c r="R7" s="50" t="str">
        <f t="shared" si="17"/>
        <v>対象</v>
      </c>
      <c r="S7" s="50" t="str">
        <f t="shared" si="17"/>
        <v>ド 透 訓 ガ</v>
      </c>
      <c r="T7" s="50" t="str">
        <f t="shared" si="17"/>
        <v>救 臨 感 へ 災 地 輪</v>
      </c>
      <c r="U7" s="51" t="str">
        <f>U8</f>
        <v>-</v>
      </c>
      <c r="V7" s="51">
        <f>V8</f>
        <v>30026</v>
      </c>
      <c r="W7" s="50" t="str">
        <f>W8</f>
        <v>非該当</v>
      </c>
      <c r="X7" s="50" t="str">
        <f t="shared" si="17"/>
        <v>非該当</v>
      </c>
      <c r="Y7" s="50" t="str">
        <f t="shared" si="17"/>
        <v>７：１</v>
      </c>
      <c r="Z7" s="51">
        <f t="shared" si="17"/>
        <v>376</v>
      </c>
      <c r="AA7" s="51" t="str">
        <f t="shared" si="17"/>
        <v>-</v>
      </c>
      <c r="AB7" s="51" t="str">
        <f t="shared" si="17"/>
        <v>-</v>
      </c>
      <c r="AC7" s="51" t="str">
        <f t="shared" si="17"/>
        <v>-</v>
      </c>
      <c r="AD7" s="51">
        <f t="shared" si="17"/>
        <v>6</v>
      </c>
      <c r="AE7" s="51">
        <f t="shared" si="17"/>
        <v>382</v>
      </c>
      <c r="AF7" s="51">
        <f t="shared" si="17"/>
        <v>335</v>
      </c>
      <c r="AG7" s="51" t="str">
        <f t="shared" si="17"/>
        <v>-</v>
      </c>
      <c r="AH7" s="51">
        <f t="shared" si="17"/>
        <v>335</v>
      </c>
      <c r="AI7" s="52">
        <f>AI8</f>
        <v>103</v>
      </c>
      <c r="AJ7" s="52">
        <f t="shared" ref="AJ7:AR7" si="18">AJ8</f>
        <v>102.6</v>
      </c>
      <c r="AK7" s="52">
        <f t="shared" si="18"/>
        <v>98.6</v>
      </c>
      <c r="AL7" s="52">
        <f t="shared" si="18"/>
        <v>97.4</v>
      </c>
      <c r="AM7" s="52">
        <f t="shared" si="18"/>
        <v>101.3</v>
      </c>
      <c r="AN7" s="52">
        <f t="shared" si="18"/>
        <v>99</v>
      </c>
      <c r="AO7" s="52">
        <f t="shared" si="18"/>
        <v>102.4</v>
      </c>
      <c r="AP7" s="52">
        <f t="shared" si="18"/>
        <v>107.2</v>
      </c>
      <c r="AQ7" s="52">
        <f t="shared" si="18"/>
        <v>104.8</v>
      </c>
      <c r="AR7" s="52">
        <f t="shared" si="18"/>
        <v>95.8</v>
      </c>
      <c r="AS7" s="52"/>
      <c r="AT7" s="52">
        <f>AT8</f>
        <v>95.1</v>
      </c>
      <c r="AU7" s="52">
        <f t="shared" ref="AU7:BC7" si="19">AU8</f>
        <v>84.9</v>
      </c>
      <c r="AV7" s="52">
        <f t="shared" si="19"/>
        <v>85.5</v>
      </c>
      <c r="AW7" s="52">
        <f t="shared" si="19"/>
        <v>84.7</v>
      </c>
      <c r="AX7" s="52">
        <f t="shared" si="19"/>
        <v>93.8</v>
      </c>
      <c r="AY7" s="52">
        <f t="shared" si="19"/>
        <v>92.4</v>
      </c>
      <c r="AZ7" s="52">
        <f t="shared" si="19"/>
        <v>84.1</v>
      </c>
      <c r="BA7" s="52">
        <f t="shared" si="19"/>
        <v>86.3</v>
      </c>
      <c r="BB7" s="52">
        <f t="shared" si="19"/>
        <v>86.6</v>
      </c>
      <c r="BC7" s="52">
        <f t="shared" si="19"/>
        <v>86.2</v>
      </c>
      <c r="BD7" s="52"/>
      <c r="BE7" s="52">
        <f>BE8</f>
        <v>93.2</v>
      </c>
      <c r="BF7" s="52">
        <f t="shared" ref="BF7:BN7" si="20">BF8</f>
        <v>83</v>
      </c>
      <c r="BG7" s="52">
        <f t="shared" si="20"/>
        <v>83.6</v>
      </c>
      <c r="BH7" s="52">
        <f t="shared" si="20"/>
        <v>82.7</v>
      </c>
      <c r="BI7" s="52">
        <f t="shared" si="20"/>
        <v>91.9</v>
      </c>
      <c r="BJ7" s="52">
        <f t="shared" si="20"/>
        <v>89.9</v>
      </c>
      <c r="BK7" s="52">
        <f t="shared" si="20"/>
        <v>81.400000000000006</v>
      </c>
      <c r="BL7" s="52">
        <f t="shared" si="20"/>
        <v>83.7</v>
      </c>
      <c r="BM7" s="52">
        <f t="shared" si="20"/>
        <v>84</v>
      </c>
      <c r="BN7" s="52">
        <f t="shared" si="20"/>
        <v>83.4</v>
      </c>
      <c r="BO7" s="52"/>
      <c r="BP7" s="52">
        <f>BP8</f>
        <v>65.599999999999994</v>
      </c>
      <c r="BQ7" s="52">
        <f t="shared" ref="BQ7:BY7" si="21">BQ8</f>
        <v>58.8</v>
      </c>
      <c r="BR7" s="52">
        <f t="shared" si="21"/>
        <v>65.099999999999994</v>
      </c>
      <c r="BS7" s="52">
        <f t="shared" si="21"/>
        <v>65.599999999999994</v>
      </c>
      <c r="BT7" s="52">
        <f t="shared" si="21"/>
        <v>69.2</v>
      </c>
      <c r="BU7" s="52">
        <f t="shared" si="21"/>
        <v>77</v>
      </c>
      <c r="BV7" s="52">
        <f t="shared" si="21"/>
        <v>66.5</v>
      </c>
      <c r="BW7" s="52">
        <f t="shared" si="21"/>
        <v>66.8</v>
      </c>
      <c r="BX7" s="52">
        <f t="shared" si="21"/>
        <v>66.599999999999994</v>
      </c>
      <c r="BY7" s="52">
        <f t="shared" si="21"/>
        <v>68</v>
      </c>
      <c r="BZ7" s="52"/>
      <c r="CA7" s="53">
        <f>CA8</f>
        <v>66341</v>
      </c>
      <c r="CB7" s="53">
        <f t="shared" ref="CB7:CJ7" si="22">CB8</f>
        <v>67402</v>
      </c>
      <c r="CC7" s="53">
        <f t="shared" si="22"/>
        <v>66392</v>
      </c>
      <c r="CD7" s="53">
        <f t="shared" si="22"/>
        <v>66377</v>
      </c>
      <c r="CE7" s="53">
        <f t="shared" si="22"/>
        <v>70613</v>
      </c>
      <c r="CF7" s="53">
        <f t="shared" si="22"/>
        <v>60271</v>
      </c>
      <c r="CG7" s="53">
        <f t="shared" si="22"/>
        <v>57368</v>
      </c>
      <c r="CH7" s="53">
        <f t="shared" si="22"/>
        <v>59838</v>
      </c>
      <c r="CI7" s="53">
        <f t="shared" si="22"/>
        <v>62697</v>
      </c>
      <c r="CJ7" s="53">
        <f t="shared" si="22"/>
        <v>62059</v>
      </c>
      <c r="CK7" s="52"/>
      <c r="CL7" s="53">
        <f>CL8</f>
        <v>19531</v>
      </c>
      <c r="CM7" s="53">
        <f t="shared" ref="CM7:CU7" si="23">CM8</f>
        <v>21275</v>
      </c>
      <c r="CN7" s="53">
        <f t="shared" si="23"/>
        <v>21809</v>
      </c>
      <c r="CO7" s="53">
        <f t="shared" si="23"/>
        <v>22077</v>
      </c>
      <c r="CP7" s="53">
        <f t="shared" si="23"/>
        <v>25399</v>
      </c>
      <c r="CQ7" s="53">
        <f t="shared" si="23"/>
        <v>16979</v>
      </c>
      <c r="CR7" s="53">
        <f t="shared" si="23"/>
        <v>15986</v>
      </c>
      <c r="CS7" s="53">
        <f t="shared" si="23"/>
        <v>16421</v>
      </c>
      <c r="CT7" s="53">
        <f t="shared" si="23"/>
        <v>17279</v>
      </c>
      <c r="CU7" s="53">
        <f t="shared" si="23"/>
        <v>17851</v>
      </c>
      <c r="CV7" s="52"/>
      <c r="CW7" s="52">
        <f>CW8</f>
        <v>48.8</v>
      </c>
      <c r="CX7" s="52">
        <f t="shared" ref="CX7:DF7" si="24">CX8</f>
        <v>50.4</v>
      </c>
      <c r="CY7" s="52">
        <f t="shared" si="24"/>
        <v>52.2</v>
      </c>
      <c r="CZ7" s="52">
        <f t="shared" si="24"/>
        <v>51.6</v>
      </c>
      <c r="DA7" s="52">
        <f t="shared" si="24"/>
        <v>49.3</v>
      </c>
      <c r="DB7" s="52">
        <f t="shared" si="24"/>
        <v>53</v>
      </c>
      <c r="DC7" s="52">
        <f t="shared" si="24"/>
        <v>60.8</v>
      </c>
      <c r="DD7" s="52">
        <f t="shared" si="24"/>
        <v>57.4</v>
      </c>
      <c r="DE7" s="52">
        <f t="shared" si="24"/>
        <v>55.7</v>
      </c>
      <c r="DF7" s="52">
        <f t="shared" si="24"/>
        <v>57.2</v>
      </c>
      <c r="DG7" s="52"/>
      <c r="DH7" s="52">
        <f>DH8</f>
        <v>25.5</v>
      </c>
      <c r="DI7" s="52">
        <f t="shared" ref="DI7:DQ7" si="25">DI8</f>
        <v>23.2</v>
      </c>
      <c r="DJ7" s="52">
        <f t="shared" si="25"/>
        <v>24.7</v>
      </c>
      <c r="DK7" s="52">
        <f t="shared" si="25"/>
        <v>26</v>
      </c>
      <c r="DL7" s="52">
        <f t="shared" si="25"/>
        <v>26.8</v>
      </c>
      <c r="DM7" s="52">
        <f t="shared" si="25"/>
        <v>26.4</v>
      </c>
      <c r="DN7" s="52">
        <f t="shared" si="25"/>
        <v>24.1</v>
      </c>
      <c r="DO7" s="52">
        <f t="shared" si="25"/>
        <v>23.9</v>
      </c>
      <c r="DP7" s="52">
        <f t="shared" si="25"/>
        <v>24.4</v>
      </c>
      <c r="DQ7" s="52">
        <f t="shared" si="25"/>
        <v>25.7</v>
      </c>
      <c r="DR7" s="52"/>
      <c r="DS7" s="52">
        <f>DS8</f>
        <v>0</v>
      </c>
      <c r="DT7" s="52">
        <f t="shared" ref="DT7:EB7" si="26">DT8</f>
        <v>0</v>
      </c>
      <c r="DU7" s="52">
        <f t="shared" si="26"/>
        <v>1.5</v>
      </c>
      <c r="DV7" s="52">
        <f t="shared" si="26"/>
        <v>2.8</v>
      </c>
      <c r="DW7" s="52">
        <f t="shared" si="26"/>
        <v>0</v>
      </c>
      <c r="DX7" s="52">
        <f t="shared" si="26"/>
        <v>40.1</v>
      </c>
      <c r="DY7" s="52">
        <f t="shared" si="26"/>
        <v>83.2</v>
      </c>
      <c r="DZ7" s="52">
        <f t="shared" si="26"/>
        <v>84.6</v>
      </c>
      <c r="EA7" s="52">
        <f t="shared" si="26"/>
        <v>67.8</v>
      </c>
      <c r="EB7" s="52">
        <f t="shared" si="26"/>
        <v>61.8</v>
      </c>
      <c r="EC7" s="52"/>
      <c r="ED7" s="52">
        <f>ED8</f>
        <v>46.3</v>
      </c>
      <c r="EE7" s="52">
        <f t="shared" ref="EE7:EM7" si="27">EE8</f>
        <v>52.5</v>
      </c>
      <c r="EF7" s="52">
        <f t="shared" si="27"/>
        <v>58.5</v>
      </c>
      <c r="EG7" s="52">
        <f t="shared" si="27"/>
        <v>62.9</v>
      </c>
      <c r="EH7" s="52">
        <f t="shared" si="27"/>
        <v>65.5</v>
      </c>
      <c r="EI7" s="52">
        <f t="shared" si="27"/>
        <v>56.4</v>
      </c>
      <c r="EJ7" s="52">
        <f t="shared" si="27"/>
        <v>54.3</v>
      </c>
      <c r="EK7" s="52">
        <f t="shared" si="27"/>
        <v>54.9</v>
      </c>
      <c r="EL7" s="52">
        <f t="shared" si="27"/>
        <v>56.1</v>
      </c>
      <c r="EM7" s="52">
        <f t="shared" si="27"/>
        <v>57.5</v>
      </c>
      <c r="EN7" s="52"/>
      <c r="EO7" s="52">
        <f>EO8</f>
        <v>62.7</v>
      </c>
      <c r="EP7" s="52">
        <f t="shared" ref="EP7:EX7" si="28">EP8</f>
        <v>70.8</v>
      </c>
      <c r="EQ7" s="52">
        <f t="shared" si="28"/>
        <v>77</v>
      </c>
      <c r="ER7" s="52">
        <f t="shared" si="28"/>
        <v>79.900000000000006</v>
      </c>
      <c r="ES7" s="52">
        <f t="shared" si="28"/>
        <v>78.400000000000006</v>
      </c>
      <c r="ET7" s="52">
        <f t="shared" si="28"/>
        <v>71.099999999999994</v>
      </c>
      <c r="EU7" s="52">
        <f t="shared" si="28"/>
        <v>69.900000000000006</v>
      </c>
      <c r="EV7" s="52">
        <f t="shared" si="28"/>
        <v>68.8</v>
      </c>
      <c r="EW7" s="52">
        <f t="shared" si="28"/>
        <v>69.7</v>
      </c>
      <c r="EX7" s="52">
        <f t="shared" si="28"/>
        <v>70.400000000000006</v>
      </c>
      <c r="EY7" s="52"/>
      <c r="EZ7" s="53">
        <f>EZ8</f>
        <v>24138876</v>
      </c>
      <c r="FA7" s="53">
        <f t="shared" ref="FA7:FI7" si="29">FA8</f>
        <v>28495497</v>
      </c>
      <c r="FB7" s="53">
        <f t="shared" si="29"/>
        <v>29090325</v>
      </c>
      <c r="FC7" s="53">
        <f t="shared" si="29"/>
        <v>30276921</v>
      </c>
      <c r="FD7" s="53">
        <f t="shared" si="29"/>
        <v>31338974</v>
      </c>
      <c r="FE7" s="53">
        <f t="shared" si="29"/>
        <v>48164556</v>
      </c>
      <c r="FF7" s="53">
        <f t="shared" si="29"/>
        <v>50234873</v>
      </c>
      <c r="FG7" s="53">
        <f t="shared" si="29"/>
        <v>50294422</v>
      </c>
      <c r="FH7" s="53">
        <f t="shared" si="29"/>
        <v>49693831</v>
      </c>
      <c r="FI7" s="53">
        <f t="shared" si="29"/>
        <v>50513249</v>
      </c>
      <c r="FJ7" s="53"/>
    </row>
    <row r="8" spans="1:166" s="54" customFormat="1" x14ac:dyDescent="0.15">
      <c r="A8" s="35"/>
      <c r="B8" s="55">
        <v>2023</v>
      </c>
      <c r="C8" s="55">
        <v>357510</v>
      </c>
      <c r="D8" s="55">
        <v>46</v>
      </c>
      <c r="E8" s="55">
        <v>6</v>
      </c>
      <c r="F8" s="55">
        <v>0</v>
      </c>
      <c r="G8" s="55">
        <v>1</v>
      </c>
      <c r="H8" s="55" t="s">
        <v>164</v>
      </c>
      <c r="I8" s="55" t="s">
        <v>165</v>
      </c>
      <c r="J8" s="55" t="s">
        <v>166</v>
      </c>
      <c r="K8" s="55" t="s">
        <v>167</v>
      </c>
      <c r="L8" s="55" t="s">
        <v>168</v>
      </c>
      <c r="M8" s="55" t="s">
        <v>169</v>
      </c>
      <c r="N8" s="55" t="s">
        <v>170</v>
      </c>
      <c r="O8" s="55" t="s">
        <v>171</v>
      </c>
      <c r="P8" s="55" t="s">
        <v>172</v>
      </c>
      <c r="Q8" s="56">
        <v>33</v>
      </c>
      <c r="R8" s="55" t="s">
        <v>173</v>
      </c>
      <c r="S8" s="55" t="s">
        <v>174</v>
      </c>
      <c r="T8" s="55" t="s">
        <v>175</v>
      </c>
      <c r="U8" s="56" t="s">
        <v>40</v>
      </c>
      <c r="V8" s="56">
        <v>30026</v>
      </c>
      <c r="W8" s="55" t="s">
        <v>176</v>
      </c>
      <c r="X8" s="55" t="s">
        <v>176</v>
      </c>
      <c r="Y8" s="57" t="s">
        <v>177</v>
      </c>
      <c r="Z8" s="56">
        <v>376</v>
      </c>
      <c r="AA8" s="56" t="s">
        <v>40</v>
      </c>
      <c r="AB8" s="56" t="s">
        <v>40</v>
      </c>
      <c r="AC8" s="56" t="s">
        <v>40</v>
      </c>
      <c r="AD8" s="56">
        <v>6</v>
      </c>
      <c r="AE8" s="56">
        <v>382</v>
      </c>
      <c r="AF8" s="56">
        <v>335</v>
      </c>
      <c r="AG8" s="56" t="s">
        <v>40</v>
      </c>
      <c r="AH8" s="56">
        <v>335</v>
      </c>
      <c r="AI8" s="58">
        <v>103</v>
      </c>
      <c r="AJ8" s="58">
        <v>102.6</v>
      </c>
      <c r="AK8" s="58">
        <v>98.6</v>
      </c>
      <c r="AL8" s="58">
        <v>97.4</v>
      </c>
      <c r="AM8" s="58">
        <v>101.3</v>
      </c>
      <c r="AN8" s="58">
        <v>99</v>
      </c>
      <c r="AO8" s="58">
        <v>102.4</v>
      </c>
      <c r="AP8" s="58">
        <v>107.2</v>
      </c>
      <c r="AQ8" s="58">
        <v>104.8</v>
      </c>
      <c r="AR8" s="58">
        <v>95.8</v>
      </c>
      <c r="AS8" s="58">
        <v>96.6</v>
      </c>
      <c r="AT8" s="58">
        <v>95.1</v>
      </c>
      <c r="AU8" s="58">
        <v>84.9</v>
      </c>
      <c r="AV8" s="58">
        <v>85.5</v>
      </c>
      <c r="AW8" s="58">
        <v>84.7</v>
      </c>
      <c r="AX8" s="58">
        <v>93.8</v>
      </c>
      <c r="AY8" s="58">
        <v>92.4</v>
      </c>
      <c r="AZ8" s="58">
        <v>84.1</v>
      </c>
      <c r="BA8" s="58">
        <v>86.3</v>
      </c>
      <c r="BB8" s="58">
        <v>86.6</v>
      </c>
      <c r="BC8" s="58">
        <v>86.2</v>
      </c>
      <c r="BD8" s="58">
        <v>86.6</v>
      </c>
      <c r="BE8" s="59">
        <v>93.2</v>
      </c>
      <c r="BF8" s="59">
        <v>83</v>
      </c>
      <c r="BG8" s="59">
        <v>83.6</v>
      </c>
      <c r="BH8" s="59">
        <v>82.7</v>
      </c>
      <c r="BI8" s="59">
        <v>91.9</v>
      </c>
      <c r="BJ8" s="59">
        <v>89.9</v>
      </c>
      <c r="BK8" s="59">
        <v>81.400000000000006</v>
      </c>
      <c r="BL8" s="59">
        <v>83.7</v>
      </c>
      <c r="BM8" s="59">
        <v>84</v>
      </c>
      <c r="BN8" s="59">
        <v>83.4</v>
      </c>
      <c r="BO8" s="59">
        <v>83.9</v>
      </c>
      <c r="BP8" s="58">
        <v>65.599999999999994</v>
      </c>
      <c r="BQ8" s="58">
        <v>58.8</v>
      </c>
      <c r="BR8" s="58">
        <v>65.099999999999994</v>
      </c>
      <c r="BS8" s="58">
        <v>65.599999999999994</v>
      </c>
      <c r="BT8" s="58">
        <v>69.2</v>
      </c>
      <c r="BU8" s="58">
        <v>77</v>
      </c>
      <c r="BV8" s="58">
        <v>66.5</v>
      </c>
      <c r="BW8" s="58">
        <v>66.8</v>
      </c>
      <c r="BX8" s="58">
        <v>66.599999999999994</v>
      </c>
      <c r="BY8" s="58">
        <v>68</v>
      </c>
      <c r="BZ8" s="58">
        <v>68.7</v>
      </c>
      <c r="CA8" s="59">
        <v>66341</v>
      </c>
      <c r="CB8" s="59">
        <v>67402</v>
      </c>
      <c r="CC8" s="59">
        <v>66392</v>
      </c>
      <c r="CD8" s="59">
        <v>66377</v>
      </c>
      <c r="CE8" s="59">
        <v>70613</v>
      </c>
      <c r="CF8" s="59">
        <v>60271</v>
      </c>
      <c r="CG8" s="59">
        <v>57368</v>
      </c>
      <c r="CH8" s="59">
        <v>59838</v>
      </c>
      <c r="CI8" s="59">
        <v>62697</v>
      </c>
      <c r="CJ8" s="59">
        <v>62059</v>
      </c>
      <c r="CK8" s="58">
        <v>62428</v>
      </c>
      <c r="CL8" s="59">
        <v>19531</v>
      </c>
      <c r="CM8" s="59">
        <v>21275</v>
      </c>
      <c r="CN8" s="59">
        <v>21809</v>
      </c>
      <c r="CO8" s="59">
        <v>22077</v>
      </c>
      <c r="CP8" s="59">
        <v>25399</v>
      </c>
      <c r="CQ8" s="59">
        <v>16979</v>
      </c>
      <c r="CR8" s="59">
        <v>15986</v>
      </c>
      <c r="CS8" s="59">
        <v>16421</v>
      </c>
      <c r="CT8" s="59">
        <v>17279</v>
      </c>
      <c r="CU8" s="59">
        <v>17851</v>
      </c>
      <c r="CV8" s="58">
        <v>18236</v>
      </c>
      <c r="CW8" s="59">
        <v>48.8</v>
      </c>
      <c r="CX8" s="59">
        <v>50.4</v>
      </c>
      <c r="CY8" s="59">
        <v>52.2</v>
      </c>
      <c r="CZ8" s="59">
        <v>51.6</v>
      </c>
      <c r="DA8" s="59">
        <v>49.3</v>
      </c>
      <c r="DB8" s="59">
        <v>53</v>
      </c>
      <c r="DC8" s="59">
        <v>60.8</v>
      </c>
      <c r="DD8" s="59">
        <v>57.4</v>
      </c>
      <c r="DE8" s="59">
        <v>55.7</v>
      </c>
      <c r="DF8" s="59">
        <v>57.2</v>
      </c>
      <c r="DG8" s="59">
        <v>56.1</v>
      </c>
      <c r="DH8" s="59">
        <v>25.5</v>
      </c>
      <c r="DI8" s="59">
        <v>23.2</v>
      </c>
      <c r="DJ8" s="59">
        <v>24.7</v>
      </c>
      <c r="DK8" s="59">
        <v>26</v>
      </c>
      <c r="DL8" s="59">
        <v>26.8</v>
      </c>
      <c r="DM8" s="59">
        <v>26.4</v>
      </c>
      <c r="DN8" s="59">
        <v>24.1</v>
      </c>
      <c r="DO8" s="59">
        <v>23.9</v>
      </c>
      <c r="DP8" s="59">
        <v>24.4</v>
      </c>
      <c r="DQ8" s="59">
        <v>25.7</v>
      </c>
      <c r="DR8" s="59">
        <v>26.4</v>
      </c>
      <c r="DS8" s="59">
        <v>0</v>
      </c>
      <c r="DT8" s="59">
        <v>0</v>
      </c>
      <c r="DU8" s="59">
        <v>1.5</v>
      </c>
      <c r="DV8" s="59">
        <v>2.8</v>
      </c>
      <c r="DW8" s="59">
        <v>0</v>
      </c>
      <c r="DX8" s="59">
        <v>40.1</v>
      </c>
      <c r="DY8" s="59">
        <v>83.2</v>
      </c>
      <c r="DZ8" s="59">
        <v>84.6</v>
      </c>
      <c r="EA8" s="59">
        <v>67.8</v>
      </c>
      <c r="EB8" s="59">
        <v>61.8</v>
      </c>
      <c r="EC8" s="59">
        <v>54.5</v>
      </c>
      <c r="ED8" s="58">
        <v>46.3</v>
      </c>
      <c r="EE8" s="58">
        <v>52.5</v>
      </c>
      <c r="EF8" s="58">
        <v>58.5</v>
      </c>
      <c r="EG8" s="58">
        <v>62.9</v>
      </c>
      <c r="EH8" s="58">
        <v>65.5</v>
      </c>
      <c r="EI8" s="58">
        <v>56.4</v>
      </c>
      <c r="EJ8" s="58">
        <v>54.3</v>
      </c>
      <c r="EK8" s="58">
        <v>54.9</v>
      </c>
      <c r="EL8" s="58">
        <v>56.1</v>
      </c>
      <c r="EM8" s="58">
        <v>57.5</v>
      </c>
      <c r="EN8" s="58">
        <v>57</v>
      </c>
      <c r="EO8" s="58">
        <v>62.7</v>
      </c>
      <c r="EP8" s="58">
        <v>70.8</v>
      </c>
      <c r="EQ8" s="58">
        <v>77</v>
      </c>
      <c r="ER8" s="58">
        <v>79.900000000000006</v>
      </c>
      <c r="ES8" s="58">
        <v>78.400000000000006</v>
      </c>
      <c r="ET8" s="58">
        <v>71.099999999999994</v>
      </c>
      <c r="EU8" s="58">
        <v>69.900000000000006</v>
      </c>
      <c r="EV8" s="58">
        <v>68.8</v>
      </c>
      <c r="EW8" s="58">
        <v>69.7</v>
      </c>
      <c r="EX8" s="58">
        <v>70.400000000000006</v>
      </c>
      <c r="EY8" s="58">
        <v>70.400000000000006</v>
      </c>
      <c r="EZ8" s="59">
        <v>24138876</v>
      </c>
      <c r="FA8" s="59">
        <v>28495497</v>
      </c>
      <c r="FB8" s="59">
        <v>29090325</v>
      </c>
      <c r="FC8" s="59">
        <v>30276921</v>
      </c>
      <c r="FD8" s="59">
        <v>31338974</v>
      </c>
      <c r="FE8" s="59">
        <v>48164556</v>
      </c>
      <c r="FF8" s="59">
        <v>50234873</v>
      </c>
      <c r="FG8" s="59">
        <v>50294422</v>
      </c>
      <c r="FH8" s="59">
        <v>49693831</v>
      </c>
      <c r="FI8" s="59">
        <v>50513249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直樹</cp:lastModifiedBy>
  <cp:lastPrinted>2025-01-28T06:33:58Z</cp:lastPrinted>
  <dcterms:created xsi:type="dcterms:W3CDTF">2025-01-16T06:44:57Z</dcterms:created>
  <dcterms:modified xsi:type="dcterms:W3CDTF">2025-02-17T07:35:23Z</dcterms:modified>
  <cp:category/>
</cp:coreProperties>
</file>