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1企画係\11経営比較分析表\R5年度決算\02 提出\"/>
    </mc:Choice>
  </mc:AlternateContent>
  <workbookProtection workbookAlgorithmName="SHA-512" workbookHashValue="05ThZl0CCKB4asmdqCKxccmd/toNT+0ULyRnEEGp5aL7FzdAcLDn3lY+wSCoz66FZKTcCRXeQqWXbKEEPJHqqA==" workbookSaltValue="JaB5Gpc8P3yxykbWENVDq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<sst xmlns="http://schemas.openxmlformats.org/spreadsheetml/2006/main" count="231" uniqueCount="115">
  <si>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</si>
  <si>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</si>
  <si>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</si>
  <si>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</si>
  <si>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</si>
  <si>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</si>
  <si>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</si>
  <si>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</si>
  <si>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</si>
  <si>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</si>
  <si>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</si>
  <si>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</si>
  <si>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</si>
  <si>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</si>
  <si>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</si>
  <si>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</si>
  <si>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</si>
  <si>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</si>
  <si>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</si>
  <si>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</si>
  <si>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</si>
  <si>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</si>
  <si>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</si>
  <si>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</si>
  <si>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</si>
  <si>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</si>
  <si>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</si>
  <si>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</si>
  <si>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</si>
  <si>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</si>
  <si>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</si>
  <si>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</si>
  <si>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</si>
  <si>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</si>
  <si>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</si>
  <si>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</si>
  <si>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</si>
  <si>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</si>
  <si>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</si>
  <si>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</si>
  <si>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</si>
  <si>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</si>
  <si>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</si>
  <si>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</si>
  <si>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</si>
  <si>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</si>
  <si>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</si>
  <si>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</si>
  <si>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</si>
  <si>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</si>
  <si>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</si>
  <si>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</si>
  <si>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</si>
  <si>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</si>
  <si>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</si>
  <si>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</si>
  <si>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</si>
  <si>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</si>
  <si>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</si>
  <si>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</si>
  <si>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</si>
  <si>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</si>
  <si>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</si>
  <si>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</si>
  <si>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</si>
  <si>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</si>
  <si>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</si>
  <si>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</si>
  <si>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</si>
  <si>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</si>
  <si>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</si>
  <si>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</si>
  <si>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</si>
  <si>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</si>
  <si>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</si>
  <si>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</si>
  <si>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</si>
  <si>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</si>
  <si>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</si>
  <si>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</si>
  <si>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</si>
  <si>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</si>
  <si>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</si>
  <si>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</si>
  <si>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</si>
  <si>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</si>
  <si>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</si>
  <si>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</si>
  <si>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</si>
  <si>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</si>
  <si>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</si>
  <si>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</si>
  <si>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</si>
  <si>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</si>
  <si>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</si>
  <si>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</si>
  <si>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</si>
  <si>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</si>
  <si>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</si>
  <si>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</si>
  <si>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</si>
  <si>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</si>
  <si>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</si>
  <si>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</si>
  <si>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</si>
  <si>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</si>
  <si>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</si>
  <si>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</si>
  <si>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</si>
  <si>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</si>
  <si>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</si>
  <si>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</si>
  <si>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有形固定資産減価償却率は、上昇傾向にあることから、公共下水道施設全体の減価償却が進んでいる状態である。
　管渠老朽化率は類似団体と比較して低くなっていることから、比較的管渠の老朽化が進んでいないことが分かるが、管渠改善率が類似団体と比較して低い水準で推移していることから、将来的に管渠の老朽化が問題となることが予想される。
　現在、老朽化による事故や機能停止といったリスクを未然に防ぐことを目的にストックマネジメント計画を策定し、これに基づき順次、改築、耐震化を進めているため、これらの確実な進捗が重要である。</t>
    <rPh sb="27" eb="29">
      <t>コウキョウ</t>
    </rPh>
    <rPh sb="29" eb="30">
      <t>ゲ</t>
    </rPh>
    <rPh sb="83" eb="86">
      <t>ヒカクテキ</t>
    </rPh>
    <rPh sb="86" eb="88">
      <t>カンキョ</t>
    </rPh>
    <rPh sb="89" eb="92">
      <t>ロウキュウカ</t>
    </rPh>
    <rPh sb="93" eb="94">
      <t>スス</t>
    </rPh>
    <rPh sb="102" eb="103">
      <t>ワ</t>
    </rPh>
    <rPh sb="107" eb="112">
      <t>カンキョカイゼンリツ</t>
    </rPh>
    <rPh sb="113" eb="117">
      <t>ルイジダンタイ</t>
    </rPh>
    <rPh sb="118" eb="120">
      <t>ヒカク</t>
    </rPh>
    <rPh sb="122" eb="123">
      <t>ヒク</t>
    </rPh>
    <rPh sb="124" eb="126">
      <t>スイジュン</t>
    </rPh>
    <rPh sb="127" eb="129">
      <t>スイイ</t>
    </rPh>
    <rPh sb="138" eb="141">
      <t>ショウライテキ</t>
    </rPh>
    <rPh sb="142" eb="144">
      <t>カンキョ</t>
    </rPh>
    <rPh sb="145" eb="148">
      <t>ロウキュウカ</t>
    </rPh>
    <rPh sb="168" eb="171">
      <t>ロウキュウカ</t>
    </rPh>
    <rPh sb="174" eb="176">
      <t>ジコ</t>
    </rPh>
    <rPh sb="177" eb="179">
      <t>キノウ</t>
    </rPh>
    <rPh sb="179" eb="181">
      <t>テイシ</t>
    </rPh>
    <rPh sb="189" eb="191">
      <t>ミゼン</t>
    </rPh>
    <rPh sb="192" eb="193">
      <t>フセ</t>
    </rPh>
    <rPh sb="229" eb="232">
      <t>タイシンカ</t>
    </rPh>
    <phoneticPr fontId="4"/>
  </si>
  <si>
    <t>　経常収支比率は100％を上回っており、健全な経営状態を示している。当該比率は、令和2年度までは上昇傾向であったが、令和3年度から下降に転じ、令和5年度においては、下水道使用料収入の減少による経常収益の減少と修繕費及び工事請負費の増加による経常費用の増加により低下した。
　流動比率は100％を下回っており、類似団体と比較して低くなっている。主な要因は、流動負債の大部分を構成する企業債の償還額が流動資産を上回っているためである。当該比率は、短期的な支払能力を示す値であるため、財政状態の健全化の観点から数値の向上を目指す必要がある。
　経費回収率は類似団体とほぼ同じ水準であり、令和5年度は100％であるが、100％を下回ると使用料で回収すべき経費を使用料で賄えていない状態であるため、注視していく必要がある。
　汚水処理原価は、類似団体と比較してやや高い。これは本市がポンプ場や終末処理場等の施設が多いことから、維持管理費や減価償却費等が高いことが要因である。
　施設利用率は、類似団体に比べ低い。これは昭和40～50年代に供用開始した終末処理場の処理水量が人口減少等に伴い減少していることが要因である。
　水洗化率については、令和8年度までの概成を目指し新規整備を進めているため、前年度数値から微増している。</t>
    <rPh sb="34" eb="36">
      <t>トウガイ</t>
    </rPh>
    <rPh sb="36" eb="38">
      <t>ヒリツ</t>
    </rPh>
    <rPh sb="40" eb="42">
      <t>レイワ</t>
    </rPh>
    <rPh sb="43" eb="45">
      <t>ネンド</t>
    </rPh>
    <rPh sb="65" eb="67">
      <t>カコウ</t>
    </rPh>
    <rPh sb="96" eb="98">
      <t>ケイジョウ</t>
    </rPh>
    <rPh sb="98" eb="100">
      <t>シュウエキ</t>
    </rPh>
    <rPh sb="101" eb="103">
      <t>ゲンショウ</t>
    </rPh>
    <rPh sb="104" eb="107">
      <t>シュウゼンヒ</t>
    </rPh>
    <rPh sb="107" eb="108">
      <t>オヨ</t>
    </rPh>
    <rPh sb="109" eb="114">
      <t>コウジウケオイヒ</t>
    </rPh>
    <rPh sb="130" eb="132">
      <t>テイカ</t>
    </rPh>
    <rPh sb="159" eb="161">
      <t>ヒカク</t>
    </rPh>
    <rPh sb="163" eb="164">
      <t>ヒク</t>
    </rPh>
    <rPh sb="186" eb="188">
      <t>コウセイ</t>
    </rPh>
    <rPh sb="194" eb="197">
      <t>ショウカンガク</t>
    </rPh>
    <rPh sb="198" eb="200">
      <t>リュウドウ</t>
    </rPh>
    <rPh sb="200" eb="202">
      <t>シサン</t>
    </rPh>
    <rPh sb="203" eb="205">
      <t>ウワマワ</t>
    </rPh>
    <rPh sb="310" eb="312">
      <t>シタマワ</t>
    </rPh>
    <rPh sb="336" eb="338">
      <t>ジョウタイ</t>
    </rPh>
    <rPh sb="344" eb="346">
      <t>チュウシ</t>
    </rPh>
    <rPh sb="350" eb="352">
      <t>ヒツヨウ</t>
    </rPh>
    <rPh sb="371" eb="373">
      <t>ヒカク</t>
    </rPh>
    <rPh sb="478" eb="479">
      <t>スイ</t>
    </rPh>
    <rPh sb="506" eb="509">
      <t>スイセンカ</t>
    </rPh>
    <rPh sb="509" eb="510">
      <t>リツ</t>
    </rPh>
    <rPh sb="516" eb="518">
      <t>レイワ</t>
    </rPh>
    <rPh sb="519" eb="521">
      <t>ネンド</t>
    </rPh>
    <rPh sb="524" eb="526">
      <t>ガイセイ</t>
    </rPh>
    <rPh sb="527" eb="529">
      <t>メザ</t>
    </rPh>
    <rPh sb="530" eb="532">
      <t>シンキ</t>
    </rPh>
    <rPh sb="532" eb="534">
      <t>セイビ</t>
    </rPh>
    <rPh sb="535" eb="536">
      <t>スス</t>
    </rPh>
    <rPh sb="543" eb="546">
      <t>ゼンネンド</t>
    </rPh>
    <rPh sb="546" eb="548">
      <t>スウチ</t>
    </rPh>
    <rPh sb="550" eb="552">
      <t>ビゾウ</t>
    </rPh>
    <phoneticPr fontId="4"/>
  </si>
  <si>
    <t>　本市公共下水道事業の財政状況は、黒字となっているが、他会計補助金等の使用料以外の収入に頼る状況は変わっていない。
　使用料収入は、未普及地域整備による増加要因はあるものの、人口減による減少幅が大きく、今後も減少傾向となることが予想されるため、使用料の改定や費用の縮減により、経費回収率や汚水処理原価を改善させることが今後の課題となる。よって、経営戦略の取り組みを着実に推進し、経営基盤の強化に努めていく必要がある。</t>
    <rPh sb="3" eb="5">
      <t>コウキョウ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</si>
</sst>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7.0000000000000007E-2</c:v>
                </c:pt>
                <c:pt idx="1">
                  <c:v>0.06</c:v>
                </c:pt>
                <c:pt idx="2">
                  <c:v>0.06</c:v>
                </c:pt>
                <c:pt idx="3">
                  <c:v>0.02</c:v>
                </c:pt>
                <c:pt idx="4">
                  <c:v>0.14000000000000001</c:v>
                </c:pt>
              </c:numCache>
            </c:numRef>
          </c:val>
          <c:extLst>
            <c:ext xmlns:c16="http://schemas.microsoft.com/office/drawing/2014/chart" uri="{C3380CC4-5D6E-409C-BE32-E72D297353CC}">
              <c16:uniqueId val="{00000000-7231-4A49-B157-9DC32FA39B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7231-4A49-B157-9DC32FA39B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53.1</c:v>
                </c:pt>
                <c:pt idx="1">
                  <c:v>54.33</c:v>
                </c:pt>
                <c:pt idx="2">
                  <c:v>51.68</c:v>
                </c:pt>
                <c:pt idx="3">
                  <c:v>44.33</c:v>
                </c:pt>
                <c:pt idx="4">
                  <c:v>42.36</c:v>
                </c:pt>
              </c:numCache>
            </c:numRef>
          </c:val>
          <c:extLst>
            <c:ext xmlns:c16="http://schemas.microsoft.com/office/drawing/2014/chart" uri="{C3380CC4-5D6E-409C-BE32-E72D297353CC}">
              <c16:uniqueId val="{00000000-2714-49ED-9F07-21F5BC30B8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2714-49ED-9F07-21F5BC30B8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97.12</c:v>
                </c:pt>
                <c:pt idx="1">
                  <c:v>97.21</c:v>
                </c:pt>
                <c:pt idx="2">
                  <c:v>97.03</c:v>
                </c:pt>
                <c:pt idx="3">
                  <c:v>96.93</c:v>
                </c:pt>
                <c:pt idx="4">
                  <c:v>96.98</c:v>
                </c:pt>
              </c:numCache>
            </c:numRef>
          </c:val>
          <c:extLst>
            <c:ext xmlns:c16="http://schemas.microsoft.com/office/drawing/2014/chart" uri="{C3380CC4-5D6E-409C-BE32-E72D297353CC}">
              <c16:uniqueId val="{00000000-0F3F-4488-8C7A-A0D9693D9D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0F3F-4488-8C7A-A0D9693D9D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110.07</c:v>
                </c:pt>
                <c:pt idx="1">
                  <c:v>111.76</c:v>
                </c:pt>
                <c:pt idx="2">
                  <c:v>109.89</c:v>
                </c:pt>
                <c:pt idx="3">
                  <c:v>107.37</c:v>
                </c:pt>
                <c:pt idx="4">
                  <c:v>105.79</c:v>
                </c:pt>
              </c:numCache>
            </c:numRef>
          </c:val>
          <c:extLst>
            <c:ext xmlns:c16="http://schemas.microsoft.com/office/drawing/2014/chart" uri="{C3380CC4-5D6E-409C-BE32-E72D297353CC}">
              <c16:uniqueId val="{00000000-24FD-4516-ACB3-6A42B9B066C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24FD-4516-ACB3-6A42B9B066C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30.55</c:v>
                </c:pt>
                <c:pt idx="1">
                  <c:v>32.299999999999997</c:v>
                </c:pt>
                <c:pt idx="2">
                  <c:v>34.17</c:v>
                </c:pt>
                <c:pt idx="3">
                  <c:v>36.14</c:v>
                </c:pt>
                <c:pt idx="4">
                  <c:v>37.979999999999997</c:v>
                </c:pt>
              </c:numCache>
            </c:numRef>
          </c:val>
          <c:extLst>
            <c:ext xmlns:c16="http://schemas.microsoft.com/office/drawing/2014/chart" uri="{C3380CC4-5D6E-409C-BE32-E72D297353CC}">
              <c16:uniqueId val="{00000000-8610-4210-AAB4-7C19F2EB23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8610-4210-AAB4-7C19F2EB23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1.83</c:v>
                </c:pt>
                <c:pt idx="1">
                  <c:v>2.61</c:v>
                </c:pt>
                <c:pt idx="2">
                  <c:v>3.25</c:v>
                </c:pt>
                <c:pt idx="3">
                  <c:v>5.33</c:v>
                </c:pt>
                <c:pt idx="4">
                  <c:v>7.28</c:v>
                </c:pt>
              </c:numCache>
            </c:numRef>
          </c:val>
          <c:extLst>
            <c:ext xmlns:c16="http://schemas.microsoft.com/office/drawing/2014/chart" uri="{C3380CC4-5D6E-409C-BE32-E72D297353CC}">
              <c16:uniqueId val="{00000000-3E94-4D47-B713-8C6D787E7E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3E94-4D47-B713-8C6D787E7E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E1-4360-9BB6-5653EC2074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63E1-4360-9BB6-5653EC2074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73.16</c:v>
                </c:pt>
                <c:pt idx="1">
                  <c:v>60.9</c:v>
                </c:pt>
                <c:pt idx="2">
                  <c:v>51.02</c:v>
                </c:pt>
                <c:pt idx="3">
                  <c:v>43.31</c:v>
                </c:pt>
                <c:pt idx="4">
                  <c:v>45.54</c:v>
                </c:pt>
              </c:numCache>
            </c:numRef>
          </c:val>
          <c:extLst>
            <c:ext xmlns:c16="http://schemas.microsoft.com/office/drawing/2014/chart" uri="{C3380CC4-5D6E-409C-BE32-E72D297353CC}">
              <c16:uniqueId val="{00000000-AC25-48A2-8968-5EF1746CE40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AC25-48A2-8968-5EF1746CE40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683.33</c:v>
                </c:pt>
                <c:pt idx="1">
                  <c:v>675.98</c:v>
                </c:pt>
                <c:pt idx="2">
                  <c:v>655.78</c:v>
                </c:pt>
                <c:pt idx="3">
                  <c:v>614.19000000000005</c:v>
                </c:pt>
                <c:pt idx="4">
                  <c:v>583.29</c:v>
                </c:pt>
              </c:numCache>
            </c:numRef>
          </c:val>
          <c:extLst>
            <c:ext xmlns:c16="http://schemas.microsoft.com/office/drawing/2014/chart" uri="{C3380CC4-5D6E-409C-BE32-E72D297353CC}">
              <c16:uniqueId val="{00000000-7E94-4296-844E-851D52F03F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7E94-4296-844E-851D52F03F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99.99</c:v>
                </c:pt>
                <c:pt idx="2">
                  <c:v>100</c:v>
                </c:pt>
                <c:pt idx="3">
                  <c:v>100</c:v>
                </c:pt>
                <c:pt idx="4">
                  <c:v>100</c:v>
                </c:pt>
              </c:numCache>
            </c:numRef>
          </c:val>
          <c:extLst>
            <c:ext xmlns:c16="http://schemas.microsoft.com/office/drawing/2014/chart" uri="{C3380CC4-5D6E-409C-BE32-E72D297353CC}">
              <c16:uniqueId val="{00000000-730F-4007-9FB5-4383A572D1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730F-4007-9FB5-4383A572D1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170.79</c:v>
                </c:pt>
                <c:pt idx="1">
                  <c:v>169.71</c:v>
                </c:pt>
                <c:pt idx="2">
                  <c:v>170.35</c:v>
                </c:pt>
                <c:pt idx="3">
                  <c:v>170.86</c:v>
                </c:pt>
                <c:pt idx="4">
                  <c:v>171.45</c:v>
                </c:pt>
              </c:numCache>
            </c:numRef>
          </c:val>
          <c:extLst>
            <c:ext xmlns:c16="http://schemas.microsoft.com/office/drawing/2014/chart" uri="{C3380CC4-5D6E-409C-BE32-E72D297353CC}">
              <c16:uniqueId val="{00000000-9130-422C-93DA-2BB3659EC9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9130-422C-93DA-2BB3659EC9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52"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下関市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Ad</v>
      </c>
      <c r="X8" s="39"/>
      <c r="Y8" s="39"/>
      <c r="Z8" s="39"/>
      <c r="AA8" s="39"/>
      <c r="AB8" s="39"/>
      <c r="AC8" s="39"/>
      <c r="AD8" s="40" t="str">
        <f>データ!$M$6</f>
        <v>自治体職員</v>
      </c>
      <c r="AE8" s="40"/>
      <c r="AF8" s="40"/>
      <c r="AG8" s="40"/>
      <c r="AH8" s="40"/>
      <c r="AI8" s="40"/>
      <c r="AJ8" s="40"/>
      <c r="AK8" s="3"/>
      <c r="AL8" s="41">
        <f>データ!S6</f>
        <v>247000</v>
      </c>
      <c r="AM8" s="41"/>
      <c r="AN8" s="41"/>
      <c r="AO8" s="41"/>
      <c r="AP8" s="41"/>
      <c r="AQ8" s="41"/>
      <c r="AR8" s="41"/>
      <c r="AS8" s="41"/>
      <c r="AT8" s="34">
        <f>データ!T6</f>
        <v>716.28</v>
      </c>
      <c r="AU8" s="34"/>
      <c r="AV8" s="34"/>
      <c r="AW8" s="34"/>
      <c r="AX8" s="34"/>
      <c r="AY8" s="34"/>
      <c r="AZ8" s="34"/>
      <c r="BA8" s="34"/>
      <c r="BB8" s="34">
        <f>データ!U6</f>
        <v>344.84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57.63</v>
      </c>
      <c r="J10" s="34"/>
      <c r="K10" s="34"/>
      <c r="L10" s="34"/>
      <c r="M10" s="34"/>
      <c r="N10" s="34"/>
      <c r="O10" s="34"/>
      <c r="P10" s="34">
        <f>データ!P6</f>
        <v>79.459999999999994</v>
      </c>
      <c r="Q10" s="34"/>
      <c r="R10" s="34"/>
      <c r="S10" s="34"/>
      <c r="T10" s="34"/>
      <c r="U10" s="34"/>
      <c r="V10" s="34"/>
      <c r="W10" s="34">
        <f>データ!Q6</f>
        <v>85.99</v>
      </c>
      <c r="X10" s="34"/>
      <c r="Y10" s="34"/>
      <c r="Z10" s="34"/>
      <c r="AA10" s="34"/>
      <c r="AB10" s="34"/>
      <c r="AC10" s="34"/>
      <c r="AD10" s="41">
        <f>データ!R6</f>
        <v>3336</v>
      </c>
      <c r="AE10" s="41"/>
      <c r="AF10" s="41"/>
      <c r="AG10" s="41"/>
      <c r="AH10" s="41"/>
      <c r="AI10" s="41"/>
      <c r="AJ10" s="41"/>
      <c r="AK10" s="2"/>
      <c r="AL10" s="41">
        <f>データ!V6</f>
        <v>194899</v>
      </c>
      <c r="AM10" s="41"/>
      <c r="AN10" s="41"/>
      <c r="AO10" s="41"/>
      <c r="AP10" s="41"/>
      <c r="AQ10" s="41"/>
      <c r="AR10" s="41"/>
      <c r="AS10" s="41"/>
      <c r="AT10" s="34">
        <f>データ!W6</f>
        <v>45.47</v>
      </c>
      <c r="AU10" s="34"/>
      <c r="AV10" s="34"/>
      <c r="AW10" s="34"/>
      <c r="AX10" s="34"/>
      <c r="AY10" s="34"/>
      <c r="AZ10" s="34"/>
      <c r="BA10" s="34"/>
      <c r="BB10" s="34">
        <f>データ!X6</f>
        <v>4286.32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0" t="s">
        <v>29</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5tTqHzv4LCwqV2u/4nZFgUpCMLDXhd3NIT5NGMaLCF5oy5fIzwT8/OP7rINuRJShVRHpeE9bvlor6JbkpwcbmQ==" saltValue="bpfCb2jQy3kmAJVzXlSS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352012</v>
      </c>
      <c r="D6" s="19">
        <f t="shared" si="3"/>
        <v>46</v>
      </c>
      <c r="E6" s="19">
        <f t="shared" si="3"/>
        <v>17</v>
      </c>
      <c r="F6" s="19">
        <f t="shared" si="3"/>
        <v>1</v>
      </c>
      <c r="G6" s="19">
        <f t="shared" si="3"/>
        <v>0</v>
      </c>
      <c r="H6" s="19" t="str">
        <f t="shared" si="3"/>
        <v>山口県　下関市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57.63</v>
      </c>
      <c r="P6" s="20">
        <f t="shared" si="3"/>
        <v>79.459999999999994</v>
      </c>
      <c r="Q6" s="20">
        <f t="shared" si="3"/>
        <v>85.99</v>
      </c>
      <c r="R6" s="20">
        <f t="shared" si="3"/>
        <v>3336</v>
      </c>
      <c r="S6" s="20">
        <f t="shared" si="3"/>
        <v>247000</v>
      </c>
      <c r="T6" s="20">
        <f t="shared" si="3"/>
        <v>716.28</v>
      </c>
      <c r="U6" s="20">
        <f t="shared" si="3"/>
        <v>344.84</v>
      </c>
      <c r="V6" s="20">
        <f t="shared" si="3"/>
        <v>194899</v>
      </c>
      <c r="W6" s="20">
        <f t="shared" si="3"/>
        <v>45.47</v>
      </c>
      <c r="X6" s="20">
        <f t="shared" si="3"/>
        <v>4286.32</v>
      </c>
      <c r="Y6" s="21">
        <f>IF(Y7="",NA(),Y7)</f>
        <v>110.07</v>
      </c>
      <c r="Z6" s="21">
        <f t="shared" ref="Z6:AH6" si="4">IF(Z7="",NA(),Z7)</f>
        <v>111.76</v>
      </c>
      <c r="AA6" s="21">
        <f t="shared" si="4"/>
        <v>109.89</v>
      </c>
      <c r="AB6" s="21">
        <f t="shared" si="4"/>
        <v>107.37</v>
      </c>
      <c r="AC6" s="21">
        <f t="shared" si="4"/>
        <v>105.79</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73.16</v>
      </c>
      <c r="AV6" s="21">
        <f t="shared" ref="AV6:BD6" si="6">IF(AV7="",NA(),AV7)</f>
        <v>60.9</v>
      </c>
      <c r="AW6" s="21">
        <f t="shared" si="6"/>
        <v>51.02</v>
      </c>
      <c r="AX6" s="21">
        <f t="shared" si="6"/>
        <v>43.31</v>
      </c>
      <c r="AY6" s="21">
        <f t="shared" si="6"/>
        <v>45.54</v>
      </c>
      <c r="AZ6" s="21">
        <f t="shared" si="6"/>
        <v>61.57</v>
      </c>
      <c r="BA6" s="21">
        <f t="shared" si="6"/>
        <v>60.82</v>
      </c>
      <c r="BB6" s="21">
        <f t="shared" si="6"/>
        <v>63.48</v>
      </c>
      <c r="BC6" s="21">
        <f t="shared" si="6"/>
        <v>65.510000000000005</v>
      </c>
      <c r="BD6" s="21">
        <f t="shared" si="6"/>
        <v>72.78</v>
      </c>
      <c r="BE6" s="20" t="str">
        <f>IF(BE7="","",IF(BE7="-","【-】","【"&amp;SUBSTITUTE(TEXT(BE7,"#,##0.00"),"-","△")&amp;"】"))</f>
        <v>【78.43】</v>
      </c>
      <c r="BF6" s="21">
        <f>IF(BF7="",NA(),BF7)</f>
        <v>683.33</v>
      </c>
      <c r="BG6" s="21">
        <f t="shared" ref="BG6:BO6" si="7">IF(BG7="",NA(),BG7)</f>
        <v>675.98</v>
      </c>
      <c r="BH6" s="21">
        <f t="shared" si="7"/>
        <v>655.78</v>
      </c>
      <c r="BI6" s="21">
        <f t="shared" si="7"/>
        <v>614.19000000000005</v>
      </c>
      <c r="BJ6" s="21">
        <f t="shared" si="7"/>
        <v>583.29</v>
      </c>
      <c r="BK6" s="21">
        <f t="shared" si="7"/>
        <v>867.39</v>
      </c>
      <c r="BL6" s="21">
        <f t="shared" si="7"/>
        <v>920.83</v>
      </c>
      <c r="BM6" s="21">
        <f t="shared" si="7"/>
        <v>874.02</v>
      </c>
      <c r="BN6" s="21">
        <f t="shared" si="7"/>
        <v>827.43</v>
      </c>
      <c r="BO6" s="21">
        <f t="shared" si="7"/>
        <v>790.32</v>
      </c>
      <c r="BP6" s="20" t="str">
        <f>IF(BP7="","",IF(BP7="-","【-】","【"&amp;SUBSTITUTE(TEXT(BP7,"#,##0.00"),"-","△")&amp;"】"))</f>
        <v>【630.82】</v>
      </c>
      <c r="BQ6" s="21">
        <f>IF(BQ7="",NA(),BQ7)</f>
        <v>100</v>
      </c>
      <c r="BR6" s="21">
        <f t="shared" ref="BR6:BZ6" si="8">IF(BR7="",NA(),BR7)</f>
        <v>99.99</v>
      </c>
      <c r="BS6" s="21">
        <f t="shared" si="8"/>
        <v>100</v>
      </c>
      <c r="BT6" s="21">
        <f t="shared" si="8"/>
        <v>100</v>
      </c>
      <c r="BU6" s="21">
        <f t="shared" si="8"/>
        <v>100</v>
      </c>
      <c r="BV6" s="21">
        <f t="shared" si="8"/>
        <v>100.91</v>
      </c>
      <c r="BW6" s="21">
        <f t="shared" si="8"/>
        <v>99.82</v>
      </c>
      <c r="BX6" s="21">
        <f t="shared" si="8"/>
        <v>100.32</v>
      </c>
      <c r="BY6" s="21">
        <f t="shared" si="8"/>
        <v>99.71</v>
      </c>
      <c r="BZ6" s="21">
        <f t="shared" si="8"/>
        <v>98.7</v>
      </c>
      <c r="CA6" s="20" t="str">
        <f>IF(CA7="","",IF(CA7="-","【-】","【"&amp;SUBSTITUTE(TEXT(CA7,"#,##0.00"),"-","△")&amp;"】"))</f>
        <v>【97.81】</v>
      </c>
      <c r="CB6" s="21">
        <f>IF(CB7="",NA(),CB7)</f>
        <v>170.79</v>
      </c>
      <c r="CC6" s="21">
        <f t="shared" ref="CC6:CK6" si="9">IF(CC7="",NA(),CC7)</f>
        <v>169.71</v>
      </c>
      <c r="CD6" s="21">
        <f t="shared" si="9"/>
        <v>170.35</v>
      </c>
      <c r="CE6" s="21">
        <f t="shared" si="9"/>
        <v>170.86</v>
      </c>
      <c r="CF6" s="21">
        <f t="shared" si="9"/>
        <v>171.45</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53.1</v>
      </c>
      <c r="CN6" s="21">
        <f t="shared" ref="CN6:CV6" si="10">IF(CN7="",NA(),CN7)</f>
        <v>54.33</v>
      </c>
      <c r="CO6" s="21">
        <f t="shared" si="10"/>
        <v>51.68</v>
      </c>
      <c r="CP6" s="21">
        <f t="shared" si="10"/>
        <v>44.33</v>
      </c>
      <c r="CQ6" s="21">
        <f t="shared" si="10"/>
        <v>42.36</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97.12</v>
      </c>
      <c r="CY6" s="21">
        <f t="shared" ref="CY6:DG6" si="11">IF(CY7="",NA(),CY7)</f>
        <v>97.21</v>
      </c>
      <c r="CZ6" s="21">
        <f t="shared" si="11"/>
        <v>97.03</v>
      </c>
      <c r="DA6" s="21">
        <f t="shared" si="11"/>
        <v>96.93</v>
      </c>
      <c r="DB6" s="21">
        <f t="shared" si="11"/>
        <v>96.98</v>
      </c>
      <c r="DC6" s="21">
        <f t="shared" si="11"/>
        <v>94.06</v>
      </c>
      <c r="DD6" s="21">
        <f t="shared" si="11"/>
        <v>94.41</v>
      </c>
      <c r="DE6" s="21">
        <f t="shared" si="11"/>
        <v>94.43</v>
      </c>
      <c r="DF6" s="21">
        <f t="shared" si="11"/>
        <v>94.58</v>
      </c>
      <c r="DG6" s="21">
        <f t="shared" si="11"/>
        <v>94.69</v>
      </c>
      <c r="DH6" s="20" t="str">
        <f>IF(DH7="","",IF(DH7="-","【-】","【"&amp;SUBSTITUTE(TEXT(DH7,"#,##0.00"),"-","△")&amp;"】"))</f>
        <v>【95.91】</v>
      </c>
      <c r="DI6" s="21">
        <f>IF(DI7="",NA(),DI7)</f>
        <v>30.55</v>
      </c>
      <c r="DJ6" s="21">
        <f t="shared" ref="DJ6:DR6" si="12">IF(DJ7="",NA(),DJ7)</f>
        <v>32.299999999999997</v>
      </c>
      <c r="DK6" s="21">
        <f t="shared" si="12"/>
        <v>34.17</v>
      </c>
      <c r="DL6" s="21">
        <f t="shared" si="12"/>
        <v>36.14</v>
      </c>
      <c r="DM6" s="21">
        <f t="shared" si="12"/>
        <v>37.979999999999997</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1.83</v>
      </c>
      <c r="DU6" s="21">
        <f t="shared" ref="DU6:EC6" si="13">IF(DU7="",NA(),DU7)</f>
        <v>2.61</v>
      </c>
      <c r="DV6" s="21">
        <f t="shared" si="13"/>
        <v>3.25</v>
      </c>
      <c r="DW6" s="21">
        <f t="shared" si="13"/>
        <v>5.33</v>
      </c>
      <c r="DX6" s="21">
        <f t="shared" si="13"/>
        <v>7.28</v>
      </c>
      <c r="DY6" s="21">
        <f t="shared" si="13"/>
        <v>5.1100000000000003</v>
      </c>
      <c r="DZ6" s="21">
        <f t="shared" si="13"/>
        <v>5.18</v>
      </c>
      <c r="EA6" s="21">
        <f t="shared" si="13"/>
        <v>6.01</v>
      </c>
      <c r="EB6" s="21">
        <f t="shared" si="13"/>
        <v>6.84</v>
      </c>
      <c r="EC6" s="21">
        <f t="shared" si="13"/>
        <v>7.69</v>
      </c>
      <c r="ED6" s="20" t="str">
        <f>IF(ED7="","",IF(ED7="-","【-】","【"&amp;SUBSTITUTE(TEXT(ED7,"#,##0.00"),"-","△")&amp;"】"))</f>
        <v>【8.68】</v>
      </c>
      <c r="EE6" s="21">
        <f>IF(EE7="",NA(),EE7)</f>
        <v>7.0000000000000007E-2</v>
      </c>
      <c r="EF6" s="21">
        <f t="shared" ref="EF6:EN6" si="14">IF(EF7="",NA(),EF7)</f>
        <v>0.06</v>
      </c>
      <c r="EG6" s="21">
        <f t="shared" si="14"/>
        <v>0.06</v>
      </c>
      <c r="EH6" s="21">
        <f t="shared" si="14"/>
        <v>0.02</v>
      </c>
      <c r="EI6" s="21">
        <f t="shared" si="14"/>
        <v>0.14000000000000001</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352012</v>
      </c>
      <c r="D7" s="23">
        <v>46</v>
      </c>
      <c r="E7" s="23">
        <v>17</v>
      </c>
      <c r="F7" s="23">
        <v>1</v>
      </c>
      <c r="G7" s="23">
        <v>0</v>
      </c>
      <c r="H7" s="23" t="s">
        <v>96</v>
      </c>
      <c r="I7" s="23" t="s">
        <v>97</v>
      </c>
      <c r="J7" s="23" t="s">
        <v>98</v>
      </c>
      <c r="K7" s="23" t="s">
        <v>99</v>
      </c>
      <c r="L7" s="23" t="s">
        <v>100</v>
      </c>
      <c r="M7" s="23" t="s">
        <v>101</v>
      </c>
      <c r="N7" s="24" t="s">
        <v>102</v>
      </c>
      <c r="O7" s="24">
        <v>57.63</v>
      </c>
      <c r="P7" s="24">
        <v>79.459999999999994</v>
      </c>
      <c r="Q7" s="24">
        <v>85.99</v>
      </c>
      <c r="R7" s="24">
        <v>3336</v>
      </c>
      <c r="S7" s="24">
        <v>247000</v>
      </c>
      <c r="T7" s="24">
        <v>716.28</v>
      </c>
      <c r="U7" s="24">
        <v>344.84</v>
      </c>
      <c r="V7" s="24">
        <v>194899</v>
      </c>
      <c r="W7" s="24">
        <v>45.47</v>
      </c>
      <c r="X7" s="24">
        <v>4286.32</v>
      </c>
      <c r="Y7" s="24">
        <v>110.07</v>
      </c>
      <c r="Z7" s="24">
        <v>111.76</v>
      </c>
      <c r="AA7" s="24">
        <v>109.89</v>
      </c>
      <c r="AB7" s="24">
        <v>107.37</v>
      </c>
      <c r="AC7" s="24">
        <v>105.79</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73.16</v>
      </c>
      <c r="AV7" s="24">
        <v>60.9</v>
      </c>
      <c r="AW7" s="24">
        <v>51.02</v>
      </c>
      <c r="AX7" s="24">
        <v>43.31</v>
      </c>
      <c r="AY7" s="24">
        <v>45.54</v>
      </c>
      <c r="AZ7" s="24">
        <v>61.57</v>
      </c>
      <c r="BA7" s="24">
        <v>60.82</v>
      </c>
      <c r="BB7" s="24">
        <v>63.48</v>
      </c>
      <c r="BC7" s="24">
        <v>65.510000000000005</v>
      </c>
      <c r="BD7" s="24">
        <v>72.78</v>
      </c>
      <c r="BE7" s="24">
        <v>78.430000000000007</v>
      </c>
      <c r="BF7" s="24">
        <v>683.33</v>
      </c>
      <c r="BG7" s="24">
        <v>675.98</v>
      </c>
      <c r="BH7" s="24">
        <v>655.78</v>
      </c>
      <c r="BI7" s="24">
        <v>614.19000000000005</v>
      </c>
      <c r="BJ7" s="24">
        <v>583.29</v>
      </c>
      <c r="BK7" s="24">
        <v>867.39</v>
      </c>
      <c r="BL7" s="24">
        <v>920.83</v>
      </c>
      <c r="BM7" s="24">
        <v>874.02</v>
      </c>
      <c r="BN7" s="24">
        <v>827.43</v>
      </c>
      <c r="BO7" s="24">
        <v>790.32</v>
      </c>
      <c r="BP7" s="24">
        <v>630.82000000000005</v>
      </c>
      <c r="BQ7" s="24">
        <v>100</v>
      </c>
      <c r="BR7" s="24">
        <v>99.99</v>
      </c>
      <c r="BS7" s="24">
        <v>100</v>
      </c>
      <c r="BT7" s="24">
        <v>100</v>
      </c>
      <c r="BU7" s="24">
        <v>100</v>
      </c>
      <c r="BV7" s="24">
        <v>100.91</v>
      </c>
      <c r="BW7" s="24">
        <v>99.82</v>
      </c>
      <c r="BX7" s="24">
        <v>100.32</v>
      </c>
      <c r="BY7" s="24">
        <v>99.71</v>
      </c>
      <c r="BZ7" s="24">
        <v>98.7</v>
      </c>
      <c r="CA7" s="24">
        <v>97.81</v>
      </c>
      <c r="CB7" s="24">
        <v>170.79</v>
      </c>
      <c r="CC7" s="24">
        <v>169.71</v>
      </c>
      <c r="CD7" s="24">
        <v>170.35</v>
      </c>
      <c r="CE7" s="24">
        <v>170.86</v>
      </c>
      <c r="CF7" s="24">
        <v>171.45</v>
      </c>
      <c r="CG7" s="24">
        <v>158.04</v>
      </c>
      <c r="CH7" s="24">
        <v>156.77000000000001</v>
      </c>
      <c r="CI7" s="24">
        <v>157.63999999999999</v>
      </c>
      <c r="CJ7" s="24">
        <v>159.59</v>
      </c>
      <c r="CK7" s="24">
        <v>160.65</v>
      </c>
      <c r="CL7" s="24">
        <v>138.75</v>
      </c>
      <c r="CM7" s="24">
        <v>53.1</v>
      </c>
      <c r="CN7" s="24">
        <v>54.33</v>
      </c>
      <c r="CO7" s="24">
        <v>51.68</v>
      </c>
      <c r="CP7" s="24">
        <v>44.33</v>
      </c>
      <c r="CQ7" s="24">
        <v>42.36</v>
      </c>
      <c r="CR7" s="24">
        <v>66.78</v>
      </c>
      <c r="CS7" s="24">
        <v>67</v>
      </c>
      <c r="CT7" s="24">
        <v>66.650000000000006</v>
      </c>
      <c r="CU7" s="24">
        <v>64.45</v>
      </c>
      <c r="CV7" s="24">
        <v>65.11</v>
      </c>
      <c r="CW7" s="24">
        <v>58.94</v>
      </c>
      <c r="CX7" s="24">
        <v>97.12</v>
      </c>
      <c r="CY7" s="24">
        <v>97.21</v>
      </c>
      <c r="CZ7" s="24">
        <v>97.03</v>
      </c>
      <c r="DA7" s="24">
        <v>96.93</v>
      </c>
      <c r="DB7" s="24">
        <v>96.98</v>
      </c>
      <c r="DC7" s="24">
        <v>94.06</v>
      </c>
      <c r="DD7" s="24">
        <v>94.41</v>
      </c>
      <c r="DE7" s="24">
        <v>94.43</v>
      </c>
      <c r="DF7" s="24">
        <v>94.58</v>
      </c>
      <c r="DG7" s="24">
        <v>94.69</v>
      </c>
      <c r="DH7" s="24">
        <v>95.91</v>
      </c>
      <c r="DI7" s="24">
        <v>30.55</v>
      </c>
      <c r="DJ7" s="24">
        <v>32.299999999999997</v>
      </c>
      <c r="DK7" s="24">
        <v>34.17</v>
      </c>
      <c r="DL7" s="24">
        <v>36.14</v>
      </c>
      <c r="DM7" s="24">
        <v>37.979999999999997</v>
      </c>
      <c r="DN7" s="24">
        <v>34.33</v>
      </c>
      <c r="DO7" s="24">
        <v>34.15</v>
      </c>
      <c r="DP7" s="24">
        <v>35.53</v>
      </c>
      <c r="DQ7" s="24">
        <v>37.51</v>
      </c>
      <c r="DR7" s="24">
        <v>38.869999999999997</v>
      </c>
      <c r="DS7" s="24">
        <v>41.09</v>
      </c>
      <c r="DT7" s="24">
        <v>1.83</v>
      </c>
      <c r="DU7" s="24">
        <v>2.61</v>
      </c>
      <c r="DV7" s="24">
        <v>3.25</v>
      </c>
      <c r="DW7" s="24">
        <v>5.33</v>
      </c>
      <c r="DX7" s="24">
        <v>7.28</v>
      </c>
      <c r="DY7" s="24">
        <v>5.1100000000000003</v>
      </c>
      <c r="DZ7" s="24">
        <v>5.18</v>
      </c>
      <c r="EA7" s="24">
        <v>6.01</v>
      </c>
      <c r="EB7" s="24">
        <v>6.84</v>
      </c>
      <c r="EC7" s="24">
        <v>7.69</v>
      </c>
      <c r="ED7" s="24">
        <v>8.68</v>
      </c>
      <c r="EE7" s="24">
        <v>7.0000000000000007E-2</v>
      </c>
      <c r="EF7" s="24">
        <v>0.06</v>
      </c>
      <c r="EG7" s="24">
        <v>0.06</v>
      </c>
      <c r="EH7" s="24">
        <v>0.02</v>
      </c>
      <c r="EI7" s="24">
        <v>0.14000000000000001</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下関市上下水道局</cp:lastModifiedBy>
  <cp:lastPrinted>2025-02-12T04:06:28Z</cp:lastPrinted>
  <dcterms:created xsi:type="dcterms:W3CDTF">2025-01-24T07:05:50Z</dcterms:created>
  <dcterms:modified xsi:type="dcterms:W3CDTF">2025-02-12T04:37:27Z</dcterms:modified>
  <cp:category/>
</cp:coreProperties>
</file>