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72.103\食品衛生係（３ｓ）\保健予防課→保健部生活衛生課\02 栄養\健康増進法\③栄養報告書\（作成中）エクセル様式検討\6.3確定版\"/>
    </mc:Choice>
  </mc:AlternateContent>
  <bookViews>
    <workbookView xWindow="0" yWindow="0" windowWidth="20490" windowHeight="7155"/>
  </bookViews>
  <sheets>
    <sheet name="入力シート" sheetId="1" r:id="rId1"/>
    <sheet name="印刷用シート" sheetId="2" r:id="rId2"/>
    <sheet name="リスト（8号様式用）" sheetId="4" state="hidden" r:id="rId3"/>
  </sheets>
  <externalReferences>
    <externalReference r:id="rId4"/>
    <externalReference r:id="rId5"/>
  </externalReferences>
  <definedNames>
    <definedName name="_xlnm.Print_Area" localSheetId="1">印刷用シート!$A$1:$CM$110</definedName>
    <definedName name="_xlnm.Print_Titles" localSheetId="0">入力シート!$1:$1</definedName>
    <definedName name="あ">'[1]リスト（8号様式用）'!$B$2:$B$3</definedName>
    <definedName name="運営単位">'リスト（8号様式用）'!$C$2:$C$4</definedName>
    <definedName name="運営方式">'リスト（8号様式用）'!$D$2:$D$3</definedName>
    <definedName name="給食形態等">'リスト（8号様式用）'!$G$2:$G$3</definedName>
    <definedName name="勤務形態">'リスト（8号様式用）'!$F$2:$F$3</definedName>
    <definedName name="施設区分">'リスト（8号様式用）'!#REF!</definedName>
    <definedName name="施設種別">'[2]リスト（11号様式用）'!$E$2:$E$4</definedName>
    <definedName name="食材料費の単位">'リスト（8号様式用）'!$J$2:$J$4</definedName>
    <definedName name="提出先">'リスト（8号様式用）'!#REF!</definedName>
    <definedName name="部門">'[2]リスト（11号様式用）'!$F$2:$F$5</definedName>
    <definedName name="免許の種類">'リスト（8号様式用）'!$E$2:$E$3</definedName>
    <definedName name="有_無">'リスト（8号様式用）'!$B$2:$B$3</definedName>
  </definedNames>
  <calcPr calcId="162913"/>
</workbook>
</file>

<file path=xl/calcChain.xml><?xml version="1.0" encoding="utf-8"?>
<calcChain xmlns="http://schemas.openxmlformats.org/spreadsheetml/2006/main">
  <c r="D135" i="1" l="1"/>
  <c r="D141" i="1"/>
  <c r="D147" i="1"/>
  <c r="D153" i="1"/>
  <c r="D159" i="1"/>
  <c r="D165" i="1"/>
  <c r="D126" i="1"/>
  <c r="BS45" i="2" s="1"/>
  <c r="D125" i="1"/>
  <c r="D124" i="1"/>
  <c r="D123" i="1"/>
  <c r="D122" i="1"/>
  <c r="D121" i="1"/>
  <c r="W11" i="2"/>
  <c r="BV58" i="2"/>
  <c r="AK58" i="2"/>
  <c r="D168" i="1" l="1"/>
  <c r="AS54" i="2" s="1"/>
  <c r="D77" i="1" l="1"/>
  <c r="D267" i="1" l="1"/>
  <c r="CE79" i="2" s="1"/>
  <c r="D268" i="1"/>
  <c r="D253" i="1"/>
  <c r="BV79" i="2" s="1"/>
  <c r="D254" i="1"/>
  <c r="D239" i="1"/>
  <c r="BM79" i="2" s="1"/>
  <c r="D240" i="1"/>
  <c r="BM80" i="2" s="1"/>
  <c r="D225" i="1"/>
  <c r="D226" i="1"/>
  <c r="D170" i="1"/>
  <c r="D169" i="1"/>
  <c r="D167" i="1"/>
  <c r="D166" i="1"/>
  <c r="D266" i="1" l="1"/>
  <c r="CE80" i="2"/>
  <c r="D252" i="1"/>
  <c r="BV80" i="2"/>
  <c r="D238" i="1"/>
  <c r="D224" i="1"/>
  <c r="D80" i="1"/>
  <c r="D79" i="1"/>
  <c r="D78" i="1"/>
  <c r="BV71" i="2" l="1"/>
  <c r="AU98" i="2"/>
  <c r="AU99" i="2"/>
  <c r="AH94" i="2" l="1"/>
  <c r="BK94" i="2"/>
  <c r="BZ94" i="2"/>
  <c r="AY94" i="2"/>
  <c r="T94" i="2"/>
  <c r="CE68" i="2"/>
  <c r="CE69" i="2"/>
  <c r="CE70" i="2"/>
  <c r="CE71" i="2"/>
  <c r="CE72" i="2"/>
  <c r="CE73" i="2"/>
  <c r="CE74" i="2"/>
  <c r="CE75" i="2"/>
  <c r="CE76" i="2"/>
  <c r="CE77" i="2"/>
  <c r="CE67" i="2"/>
  <c r="BV68" i="2"/>
  <c r="BV69" i="2"/>
  <c r="BV70" i="2"/>
  <c r="BV72" i="2"/>
  <c r="BV73" i="2"/>
  <c r="BV74" i="2"/>
  <c r="BV75" i="2"/>
  <c r="BV76" i="2"/>
  <c r="BV77" i="2"/>
  <c r="BV67" i="2"/>
  <c r="BM68" i="2"/>
  <c r="BM69" i="2"/>
  <c r="BM70" i="2"/>
  <c r="BM71" i="2"/>
  <c r="BM72" i="2"/>
  <c r="BM73" i="2"/>
  <c r="BM74" i="2"/>
  <c r="BM75" i="2"/>
  <c r="BM76" i="2"/>
  <c r="BM77" i="2"/>
  <c r="BM67" i="2"/>
  <c r="CE78" i="2" l="1"/>
  <c r="BV78" i="2"/>
  <c r="BD63" i="2" l="1"/>
  <c r="U71" i="2"/>
  <c r="U70" i="2"/>
  <c r="CH58" i="2" l="1"/>
  <c r="BD58" i="2"/>
  <c r="BN58" i="2"/>
  <c r="AC58" i="2"/>
  <c r="AW58" i="2"/>
  <c r="S58" i="2"/>
  <c r="BT40" i="2"/>
  <c r="BD68" i="2"/>
  <c r="BD69" i="2"/>
  <c r="BD70" i="2"/>
  <c r="BD71" i="2"/>
  <c r="BD72" i="2"/>
  <c r="BD73" i="2"/>
  <c r="BD74" i="2"/>
  <c r="BD75" i="2"/>
  <c r="BD76" i="2"/>
  <c r="BD77" i="2"/>
  <c r="R68" i="2"/>
  <c r="BK60" i="2"/>
  <c r="AD59" i="2"/>
  <c r="A89" i="2"/>
  <c r="AS50" i="2"/>
  <c r="AK49" i="2"/>
  <c r="CD54" i="2"/>
  <c r="BS54" i="2"/>
  <c r="CD53" i="2"/>
  <c r="CD52" i="2"/>
  <c r="CD50" i="2"/>
  <c r="CD51" i="2"/>
  <c r="BI49" i="2"/>
  <c r="BI50" i="2"/>
  <c r="BI51" i="2"/>
  <c r="BI52" i="2"/>
  <c r="BI53" i="2"/>
  <c r="Q49" i="2"/>
  <c r="Q50" i="2"/>
  <c r="Q51" i="2"/>
  <c r="Q52" i="2"/>
  <c r="Q53" i="2"/>
  <c r="CC46" i="2"/>
  <c r="CC47" i="2"/>
  <c r="AS53" i="2"/>
  <c r="AS49" i="2"/>
  <c r="AS51" i="2"/>
  <c r="AS52" i="2"/>
  <c r="AS48" i="2" l="1"/>
  <c r="C54" i="2" l="1"/>
  <c r="CC41" i="2"/>
  <c r="AY41" i="2"/>
  <c r="BO45" i="2"/>
  <c r="BI45" i="2"/>
  <c r="BO44" i="2"/>
  <c r="BI44" i="2"/>
  <c r="AY45" i="2"/>
  <c r="AO45" i="2"/>
  <c r="AE45" i="2"/>
  <c r="BO43" i="2"/>
  <c r="BO42" i="2"/>
  <c r="BO41" i="2"/>
  <c r="BI42" i="2"/>
  <c r="BI43" i="2"/>
  <c r="BS44" i="2" l="1"/>
  <c r="AY44" i="2"/>
  <c r="AO44" i="2"/>
  <c r="AE44" i="2"/>
  <c r="BS43" i="2"/>
  <c r="AY43" i="2"/>
  <c r="AO43" i="2"/>
  <c r="AE43" i="2"/>
  <c r="BS42" i="2"/>
  <c r="AY42" i="2"/>
  <c r="AO42" i="2"/>
  <c r="AE42" i="2" l="1"/>
  <c r="BS41" i="2"/>
  <c r="BI41" i="2"/>
  <c r="AO41" i="2"/>
  <c r="AE41" i="2"/>
  <c r="Q41" i="2"/>
  <c r="Q42" i="2"/>
  <c r="Q43" i="2"/>
  <c r="K22" i="2" l="1"/>
  <c r="BZ16" i="2" l="1"/>
  <c r="AW13" i="2"/>
  <c r="W13" i="2"/>
  <c r="AW12" i="2"/>
  <c r="AX62" i="2" l="1"/>
  <c r="AX61" i="2"/>
  <c r="BY109" i="2"/>
  <c r="AY109" i="2"/>
  <c r="R106" i="2"/>
  <c r="R104" i="2"/>
  <c r="AO103" i="2"/>
  <c r="BC97" i="2"/>
  <c r="BC96" i="2"/>
  <c r="AU96" i="2"/>
  <c r="AU97" i="2"/>
  <c r="AK97" i="2"/>
  <c r="AK96" i="2"/>
  <c r="AJ102" i="2"/>
  <c r="BW102" i="2"/>
  <c r="S103" i="2"/>
  <c r="BR101" i="2"/>
  <c r="AY101" i="2"/>
  <c r="AP101" i="2"/>
  <c r="BF84" i="2"/>
  <c r="AD101" i="2"/>
  <c r="S101" i="2"/>
  <c r="BQ91" i="2"/>
  <c r="AZ91" i="2"/>
  <c r="AD91" i="2"/>
  <c r="S91" i="2"/>
  <c r="CB89" i="2"/>
  <c r="BP89" i="2"/>
  <c r="CB88" i="2"/>
  <c r="CB87" i="2"/>
  <c r="CC86" i="2"/>
  <c r="BP88" i="2"/>
  <c r="BP87" i="2"/>
  <c r="BQ86" i="2"/>
  <c r="BD89" i="2"/>
  <c r="BD88" i="2"/>
  <c r="BD87" i="2"/>
  <c r="AR89" i="2"/>
  <c r="AF89" i="2"/>
  <c r="AF87" i="2"/>
  <c r="BO84" i="2"/>
  <c r="AO84" i="2"/>
  <c r="S84" i="2"/>
  <c r="CD83" i="2"/>
  <c r="BF83" i="2"/>
  <c r="AO83" i="2"/>
  <c r="S83" i="2"/>
  <c r="BD82" i="2"/>
  <c r="S82" i="2"/>
  <c r="X72" i="2" l="1"/>
  <c r="R72" i="2"/>
  <c r="V79" i="2"/>
  <c r="BK62" i="2"/>
  <c r="R80" i="2"/>
  <c r="R78" i="2"/>
  <c r="R77" i="2"/>
  <c r="R76" i="2"/>
  <c r="R75" i="2"/>
  <c r="R74" i="2"/>
  <c r="A79" i="2"/>
  <c r="Y67" i="2"/>
  <c r="R63" i="2"/>
  <c r="BX60" i="2"/>
  <c r="BX62" i="2"/>
  <c r="AX60" i="2"/>
  <c r="AX59" i="2"/>
  <c r="AD61" i="2"/>
  <c r="CD37" i="2"/>
  <c r="CD35" i="2"/>
  <c r="BS37" i="2"/>
  <c r="BD37" i="2"/>
  <c r="AS37" i="2"/>
  <c r="AS35" i="2"/>
  <c r="S37" i="2"/>
  <c r="G37" i="2"/>
  <c r="G35" i="2"/>
  <c r="BS35" i="2"/>
  <c r="S35" i="2"/>
  <c r="AS25" i="2" l="1"/>
  <c r="AH25" i="2"/>
  <c r="BQ24" i="2"/>
  <c r="AJ24" i="2"/>
  <c r="AJ23" i="2"/>
  <c r="AJ22" i="2"/>
  <c r="BH21" i="2"/>
  <c r="BQ21" i="2"/>
  <c r="AU21" i="2"/>
  <c r="AF21" i="2"/>
  <c r="BH20" i="2"/>
  <c r="AF20" i="2"/>
  <c r="CF19" i="2" l="1"/>
  <c r="BK18" i="2"/>
  <c r="BZ18" i="2"/>
  <c r="AR19" i="2"/>
  <c r="AF19" i="2"/>
  <c r="BC19" i="2"/>
  <c r="BM19" i="2"/>
  <c r="AR18" i="2"/>
  <c r="AF18" i="2"/>
  <c r="BP17" i="2"/>
  <c r="AI17" i="2"/>
  <c r="A20" i="2"/>
  <c r="AQ16" i="2"/>
  <c r="BF16" i="2"/>
  <c r="W16" i="2"/>
  <c r="BG13" i="2"/>
  <c r="AH14" i="2"/>
  <c r="W14" i="2"/>
  <c r="W12" i="2"/>
  <c r="A13" i="2"/>
  <c r="BS11" i="2"/>
  <c r="AX8" i="2"/>
  <c r="BO9" i="2"/>
  <c r="AT9" i="2"/>
  <c r="BO7" i="2"/>
  <c r="AS7" i="2"/>
  <c r="AN6" i="2"/>
  <c r="AN4" i="2"/>
  <c r="AQ5" i="2"/>
  <c r="BN3" i="2"/>
  <c r="AZ30" i="2" l="1"/>
  <c r="AZ31" i="2"/>
  <c r="AZ32" i="2"/>
  <c r="AP30" i="2"/>
  <c r="AP31" i="2"/>
  <c r="AP32" i="2"/>
  <c r="AF30" i="2"/>
  <c r="AF31" i="2"/>
  <c r="AF32" i="2"/>
  <c r="V30" i="2"/>
  <c r="V31" i="2"/>
  <c r="V32" i="2"/>
  <c r="BJ30" i="2"/>
  <c r="BJ31" i="2"/>
  <c r="BJ32" i="2"/>
  <c r="BT30" i="2"/>
  <c r="BT31" i="2"/>
  <c r="BT32" i="2"/>
  <c r="BF26" i="2" l="1"/>
  <c r="BD79" i="2" l="1"/>
  <c r="BD80" i="2"/>
  <c r="BM78" i="2"/>
  <c r="BA53" i="2"/>
  <c r="AK53" i="2"/>
  <c r="AC53" i="2"/>
  <c r="BA52" i="2"/>
  <c r="AK52" i="2"/>
  <c r="AC52" i="2"/>
  <c r="BA51" i="2"/>
  <c r="AK51" i="2"/>
  <c r="AC51" i="2"/>
  <c r="BA50" i="2"/>
  <c r="AK50" i="2"/>
  <c r="AC50" i="2"/>
  <c r="BA49" i="2"/>
  <c r="AC49" i="2"/>
  <c r="BI48" i="2"/>
  <c r="BA48" i="2"/>
  <c r="AK48" i="2"/>
  <c r="AC54" i="2"/>
  <c r="AJ109" i="2"/>
  <c r="T109" i="2"/>
  <c r="AX102" i="2"/>
  <c r="BZ91" i="2"/>
  <c r="AR88" i="2"/>
  <c r="AR87" i="2"/>
  <c r="BM82" i="2"/>
  <c r="BD67" i="2"/>
  <c r="BS53" i="2"/>
  <c r="BS52" i="2"/>
  <c r="CD49" i="2"/>
  <c r="AC48" i="2"/>
  <c r="Q48" i="2"/>
  <c r="BT29" i="2"/>
  <c r="BJ29" i="2"/>
  <c r="AZ29" i="2"/>
  <c r="AP29" i="2"/>
  <c r="AF29" i="2"/>
  <c r="V29" i="2"/>
  <c r="BD35" i="2"/>
  <c r="BO26" i="2"/>
  <c r="AK54" i="2"/>
  <c r="BA54" i="2"/>
  <c r="BI54" i="2"/>
  <c r="CD30" i="2"/>
  <c r="CD31" i="2"/>
  <c r="CD32" i="2"/>
  <c r="CD29" i="2"/>
  <c r="A84" i="2"/>
  <c r="A92" i="2"/>
  <c r="BU81" i="2"/>
  <c r="BC81" i="2"/>
  <c r="AL81" i="2"/>
  <c r="AB81" i="2"/>
  <c r="S81" i="2"/>
  <c r="A82" i="2"/>
  <c r="A52" i="2"/>
  <c r="AU26" i="2"/>
  <c r="AH26" i="2"/>
  <c r="BY25" i="2"/>
  <c r="BR25" i="2"/>
  <c r="BK25" i="2"/>
  <c r="BD25" i="2"/>
  <c r="BD78" i="2" l="1"/>
</calcChain>
</file>

<file path=xl/sharedStrings.xml><?xml version="1.0" encoding="utf-8"?>
<sst xmlns="http://schemas.openxmlformats.org/spreadsheetml/2006/main" count="1130" uniqueCount="562">
  <si>
    <t>入力列</t>
    <rPh sb="0" eb="2">
      <t>ニュウリョク</t>
    </rPh>
    <rPh sb="2" eb="3">
      <t>レツ</t>
    </rPh>
    <phoneticPr fontId="2"/>
  </si>
  <si>
    <t>留意事項</t>
    <rPh sb="0" eb="2">
      <t>リュウイ</t>
    </rPh>
    <rPh sb="2" eb="4">
      <t>ジコウ</t>
    </rPh>
    <phoneticPr fontId="2"/>
  </si>
  <si>
    <t>大項目</t>
    <rPh sb="0" eb="3">
      <t>ダイコウモク</t>
    </rPh>
    <phoneticPr fontId="2"/>
  </si>
  <si>
    <t>小項目</t>
    <rPh sb="0" eb="3">
      <t>ショウコウモク</t>
    </rPh>
    <phoneticPr fontId="2"/>
  </si>
  <si>
    <t>施設の名称</t>
    <rPh sb="0" eb="2">
      <t>シセツ</t>
    </rPh>
    <rPh sb="3" eb="5">
      <t>メイショウ</t>
    </rPh>
    <phoneticPr fontId="2"/>
  </si>
  <si>
    <t>所在地</t>
    <rPh sb="0" eb="3">
      <t>ショザイチ</t>
    </rPh>
    <phoneticPr fontId="2"/>
  </si>
  <si>
    <t>管理者</t>
    <rPh sb="0" eb="3">
      <t>カンリシャ</t>
    </rPh>
    <phoneticPr fontId="2"/>
  </si>
  <si>
    <t>給食の目的・目標</t>
  </si>
  <si>
    <t>委託先</t>
  </si>
  <si>
    <t>栄養士</t>
  </si>
  <si>
    <t>調理師</t>
  </si>
  <si>
    <t>調理員</t>
  </si>
  <si>
    <t>その他</t>
  </si>
  <si>
    <t>合 計</t>
  </si>
  <si>
    <t>施設側</t>
  </si>
  <si>
    <t>常　勤</t>
  </si>
  <si>
    <t>非常勤</t>
  </si>
  <si>
    <t>受託側</t>
  </si>
  <si>
    <t>人</t>
  </si>
  <si>
    <t>やせ(人)</t>
  </si>
  <si>
    <t>身長の把握</t>
  </si>
  <si>
    <t>体重の把握</t>
  </si>
  <si>
    <t>疾病状況等の把握</t>
  </si>
  <si>
    <t>食物アレルギー</t>
  </si>
  <si>
    <t>栄養素名</t>
  </si>
  <si>
    <t>備考　それぞれ該当するところに○印、数字等を記入してください。</t>
  </si>
  <si>
    <t>人</t>
    <rPh sb="0" eb="1">
      <t>ニン</t>
    </rPh>
    <phoneticPr fontId="2"/>
  </si>
  <si>
    <t>(職名)</t>
    <rPh sb="1" eb="2">
      <t>ショク</t>
    </rPh>
    <rPh sb="2" eb="3">
      <t>メイ</t>
    </rPh>
    <phoneticPr fontId="2"/>
  </si>
  <si>
    <t>(氏名)</t>
    <rPh sb="1" eb="3">
      <t>シメイ</t>
    </rPh>
    <phoneticPr fontId="2"/>
  </si>
  <si>
    <t>)</t>
    <phoneticPr fontId="2"/>
  </si>
  <si>
    <t>(</t>
    <phoneticPr fontId="2"/>
  </si>
  <si>
    <t>回</t>
    <rPh sb="0" eb="1">
      <t>カイ</t>
    </rPh>
    <phoneticPr fontId="2"/>
  </si>
  <si>
    <t>合計</t>
    <rPh sb="0" eb="2">
      <t>ゴウケイ</t>
    </rPh>
    <phoneticPr fontId="2"/>
  </si>
  <si>
    <t>)</t>
    <phoneticPr fontId="2"/>
  </si>
  <si>
    <t>その他(</t>
    <rPh sb="2" eb="3">
      <t>タ</t>
    </rPh>
    <phoneticPr fontId="2"/>
  </si>
  <si>
    <t>苦情の処理</t>
    <rPh sb="0" eb="2">
      <t>クジョウ</t>
    </rPh>
    <rPh sb="3" eb="5">
      <t>ショリ</t>
    </rPh>
    <phoneticPr fontId="2"/>
  </si>
  <si>
    <t>献立の検討</t>
    <rPh sb="0" eb="2">
      <t>コンダテ</t>
    </rPh>
    <rPh sb="3" eb="5">
      <t>ケントウ</t>
    </rPh>
    <phoneticPr fontId="2"/>
  </si>
  <si>
    <t>【委託内容】</t>
    <phoneticPr fontId="2"/>
  </si>
  <si>
    <t>献立作成</t>
    <rPh sb="0" eb="2">
      <t>コンダテ</t>
    </rPh>
    <rPh sb="2" eb="4">
      <t>サクセイ</t>
    </rPh>
    <phoneticPr fontId="2"/>
  </si>
  <si>
    <t>材料購入</t>
    <rPh sb="0" eb="2">
      <t>ザイリョウ</t>
    </rPh>
    <rPh sb="2" eb="4">
      <t>コウニュウ</t>
    </rPh>
    <phoneticPr fontId="2"/>
  </si>
  <si>
    <t>調理</t>
    <rPh sb="0" eb="2">
      <t>チョウリ</t>
    </rPh>
    <phoneticPr fontId="2"/>
  </si>
  <si>
    <t>配膳</t>
    <rPh sb="0" eb="2">
      <t>ハイゼン</t>
    </rPh>
    <phoneticPr fontId="2"/>
  </si>
  <si>
    <t>下膳</t>
    <rPh sb="0" eb="1">
      <t>サ</t>
    </rPh>
    <rPh sb="1" eb="2">
      <t>ゼン</t>
    </rPh>
    <phoneticPr fontId="2"/>
  </si>
  <si>
    <t>食器洗浄</t>
    <rPh sb="0" eb="2">
      <t>ショッキ</t>
    </rPh>
    <rPh sb="2" eb="4">
      <t>センジョウ</t>
    </rPh>
    <phoneticPr fontId="2"/>
  </si>
  <si>
    <t>施設外調理</t>
    <rPh sb="0" eb="2">
      <t>シセツ</t>
    </rPh>
    <rPh sb="2" eb="3">
      <t>ガイ</t>
    </rPh>
    <rPh sb="3" eb="5">
      <t>チョウリ</t>
    </rPh>
    <phoneticPr fontId="2"/>
  </si>
  <si>
    <t>栄養指導</t>
    <rPh sb="0" eb="2">
      <t>エイヨウ</t>
    </rPh>
    <rPh sb="2" eb="4">
      <t>シドウ</t>
    </rPh>
    <phoneticPr fontId="2"/>
  </si>
  <si>
    <t>栄養士</t>
    <rPh sb="0" eb="2">
      <t>エイヨウ</t>
    </rPh>
    <rPh sb="2" eb="3">
      <t>シ</t>
    </rPh>
    <phoneticPr fontId="2"/>
  </si>
  <si>
    <t>現在)</t>
    <rPh sb="0" eb="2">
      <t>ゲンザイ</t>
    </rPh>
    <phoneticPr fontId="2"/>
  </si>
  <si>
    <t>貧　　　　血</t>
    <phoneticPr fontId="2"/>
  </si>
  <si>
    <t>肥満(人)</t>
    <phoneticPr fontId="2"/>
  </si>
  <si>
    <t>無</t>
    <rPh sb="0" eb="1">
      <t>ナシ</t>
    </rPh>
    <phoneticPr fontId="2"/>
  </si>
  <si>
    <t>1人1日(</t>
    <rPh sb="1" eb="2">
      <t>ニン</t>
    </rPh>
    <rPh sb="3" eb="4">
      <t>ニチ</t>
    </rPh>
    <phoneticPr fontId="2"/>
  </si>
  <si>
    <t>)当たり</t>
    <rPh sb="1" eb="2">
      <t>ア</t>
    </rPh>
    <phoneticPr fontId="2"/>
  </si>
  <si>
    <t>)円</t>
    <rPh sb="1" eb="2">
      <t>エン</t>
    </rPh>
    <phoneticPr fontId="2"/>
  </si>
  <si>
    <t>献立名</t>
    <rPh sb="0" eb="2">
      <t>コンダテ</t>
    </rPh>
    <rPh sb="2" eb="3">
      <t>メイ</t>
    </rPh>
    <phoneticPr fontId="2"/>
  </si>
  <si>
    <t>材料名</t>
    <rPh sb="0" eb="2">
      <t>ザイリョウ</t>
    </rPh>
    <rPh sb="2" eb="3">
      <t>メイ</t>
    </rPh>
    <phoneticPr fontId="2"/>
  </si>
  <si>
    <t>純使用量(1人分)</t>
    <rPh sb="0" eb="1">
      <t>ジュン</t>
    </rPh>
    <rPh sb="1" eb="3">
      <t>シヨウ</t>
    </rPh>
    <rPh sb="3" eb="4">
      <t>リョウ</t>
    </rPh>
    <rPh sb="6" eb="8">
      <t>ニンブン</t>
    </rPh>
    <phoneticPr fontId="2"/>
  </si>
  <si>
    <t>純使用量(食数分)</t>
    <rPh sb="0" eb="1">
      <t>ジュン</t>
    </rPh>
    <rPh sb="1" eb="3">
      <t>シヨウ</t>
    </rPh>
    <rPh sb="3" eb="4">
      <t>リョウ</t>
    </rPh>
    <rPh sb="5" eb="6">
      <t>ショク</t>
    </rPh>
    <rPh sb="6" eb="7">
      <t>スウ</t>
    </rPh>
    <rPh sb="7" eb="8">
      <t>ブン</t>
    </rPh>
    <phoneticPr fontId="2"/>
  </si>
  <si>
    <t>エネルギー</t>
    <phoneticPr fontId="2"/>
  </si>
  <si>
    <t>たんぱく質</t>
    <rPh sb="4" eb="5">
      <t>シツ</t>
    </rPh>
    <phoneticPr fontId="2"/>
  </si>
  <si>
    <t>脂質</t>
    <rPh sb="0" eb="2">
      <t>シシツ</t>
    </rPh>
    <phoneticPr fontId="2"/>
  </si>
  <si>
    <t>行事食</t>
    <rPh sb="0" eb="2">
      <t>ギョウジ</t>
    </rPh>
    <rPh sb="2" eb="3">
      <t>ショク</t>
    </rPh>
    <phoneticPr fontId="2"/>
  </si>
  <si>
    <t>人分を(</t>
    <rPh sb="0" eb="2">
      <t>ニンブン</t>
    </rPh>
    <phoneticPr fontId="2"/>
  </si>
  <si>
    <t>職名</t>
    <rPh sb="0" eb="2">
      <t>ショクメイ</t>
    </rPh>
    <phoneticPr fontId="2"/>
  </si>
  <si>
    <t>氏名</t>
    <rPh sb="0" eb="2">
      <t>シメイ</t>
    </rPh>
    <phoneticPr fontId="2"/>
  </si>
  <si>
    <t>保護者</t>
    <rPh sb="0" eb="3">
      <t>ホゴシャ</t>
    </rPh>
    <phoneticPr fontId="2"/>
  </si>
  <si>
    <t>施設の基本情報</t>
    <rPh sb="0" eb="2">
      <t>シセツ</t>
    </rPh>
    <rPh sb="3" eb="5">
      <t>キホン</t>
    </rPh>
    <rPh sb="5" eb="7">
      <t>ジョウホウ</t>
    </rPh>
    <phoneticPr fontId="2"/>
  </si>
  <si>
    <t>その他(内容)</t>
    <rPh sb="2" eb="3">
      <t>タ</t>
    </rPh>
    <rPh sb="4" eb="6">
      <t>ナイヨウ</t>
    </rPh>
    <phoneticPr fontId="2"/>
  </si>
  <si>
    <t>組織図の有/無</t>
    <rPh sb="0" eb="3">
      <t>ソシキズ</t>
    </rPh>
    <phoneticPr fontId="2"/>
  </si>
  <si>
    <t>実施回数</t>
    <rPh sb="0" eb="2">
      <t>ジッシ</t>
    </rPh>
    <rPh sb="2" eb="4">
      <t>カイスウ</t>
    </rPh>
    <phoneticPr fontId="2"/>
  </si>
  <si>
    <t>運営方式</t>
    <rPh sb="0" eb="2">
      <t>ウンエイ</t>
    </rPh>
    <rPh sb="2" eb="4">
      <t>ホウシキ</t>
    </rPh>
    <phoneticPr fontId="2"/>
  </si>
  <si>
    <t>直営・委託</t>
    <rPh sb="0" eb="2">
      <t>チョクエイ</t>
    </rPh>
    <rPh sb="3" eb="5">
      <t>イタク</t>
    </rPh>
    <phoneticPr fontId="2"/>
  </si>
  <si>
    <t>名称</t>
    <rPh sb="0" eb="2">
      <t>メイショウ</t>
    </rPh>
    <phoneticPr fontId="2"/>
  </si>
  <si>
    <t>免許の種類</t>
    <rPh sb="0" eb="2">
      <t>メンキョ</t>
    </rPh>
    <rPh sb="3" eb="5">
      <t>シュルイ</t>
    </rPh>
    <phoneticPr fontId="2"/>
  </si>
  <si>
    <t>従事者人数(給食部門全員)</t>
    <rPh sb="0" eb="3">
      <t>ジュウジシャ</t>
    </rPh>
    <rPh sb="3" eb="4">
      <t>ニン</t>
    </rPh>
    <rPh sb="4" eb="5">
      <t>スウ</t>
    </rPh>
    <rPh sb="6" eb="8">
      <t>キュウショク</t>
    </rPh>
    <rPh sb="8" eb="10">
      <t>ブモン</t>
    </rPh>
    <rPh sb="10" eb="12">
      <t>ゼンイン</t>
    </rPh>
    <phoneticPr fontId="2"/>
  </si>
  <si>
    <t>管理栄養士(施設側・常勤)</t>
    <rPh sb="0" eb="2">
      <t>カンリ</t>
    </rPh>
    <rPh sb="2" eb="5">
      <t>エイヨウシ</t>
    </rPh>
    <rPh sb="6" eb="8">
      <t>シセツ</t>
    </rPh>
    <rPh sb="8" eb="9">
      <t>ガワ</t>
    </rPh>
    <rPh sb="10" eb="12">
      <t>ジョウキン</t>
    </rPh>
    <phoneticPr fontId="2"/>
  </si>
  <si>
    <t>栄養士(施設側・常勤)</t>
    <rPh sb="0" eb="3">
      <t>エイヨウシ</t>
    </rPh>
    <rPh sb="4" eb="6">
      <t>シセツ</t>
    </rPh>
    <rPh sb="6" eb="7">
      <t>ガワ</t>
    </rPh>
    <rPh sb="8" eb="10">
      <t>ジョウキン</t>
    </rPh>
    <phoneticPr fontId="2"/>
  </si>
  <si>
    <t>調理員(施設側・常勤)</t>
    <rPh sb="4" eb="6">
      <t>シセツ</t>
    </rPh>
    <rPh sb="6" eb="7">
      <t>ガワ</t>
    </rPh>
    <rPh sb="8" eb="10">
      <t>ジョウキン</t>
    </rPh>
    <phoneticPr fontId="2"/>
  </si>
  <si>
    <t>給食事務(施設側・常勤)</t>
    <rPh sb="5" eb="7">
      <t>シセツ</t>
    </rPh>
    <rPh sb="7" eb="8">
      <t>ガワ</t>
    </rPh>
    <rPh sb="9" eb="11">
      <t>ジョウキン</t>
    </rPh>
    <phoneticPr fontId="2"/>
  </si>
  <si>
    <t>合計(施設側・常勤)</t>
    <rPh sb="3" eb="5">
      <t>シセツ</t>
    </rPh>
    <rPh sb="5" eb="6">
      <t>ガワ</t>
    </rPh>
    <rPh sb="7" eb="9">
      <t>ジョウキン</t>
    </rPh>
    <phoneticPr fontId="2"/>
  </si>
  <si>
    <t>食数(1日当たり平均食数)</t>
    <rPh sb="0" eb="1">
      <t>ショク</t>
    </rPh>
    <rPh sb="1" eb="2">
      <t>スウ</t>
    </rPh>
    <rPh sb="4" eb="5">
      <t>ニチ</t>
    </rPh>
    <rPh sb="5" eb="6">
      <t>ア</t>
    </rPh>
    <rPh sb="8" eb="10">
      <t>ヘイキン</t>
    </rPh>
    <rPh sb="10" eb="11">
      <t>ショク</t>
    </rPh>
    <rPh sb="11" eb="12">
      <t>スウ</t>
    </rPh>
    <phoneticPr fontId="2"/>
  </si>
  <si>
    <t>対象者(利用者)の把握の有無</t>
    <rPh sb="0" eb="3">
      <t>タイショウシャ</t>
    </rPh>
    <rPh sb="4" eb="7">
      <t>リヨウシャ</t>
    </rPh>
    <rPh sb="9" eb="11">
      <t>ハアク</t>
    </rPh>
    <phoneticPr fontId="2"/>
  </si>
  <si>
    <t>把握の有/無</t>
    <rPh sb="0" eb="2">
      <t>ハアク</t>
    </rPh>
    <phoneticPr fontId="2"/>
  </si>
  <si>
    <t>把握時期(年月)</t>
    <rPh sb="0" eb="2">
      <t>ハアク</t>
    </rPh>
    <rPh sb="2" eb="4">
      <t>ジキ</t>
    </rPh>
    <rPh sb="5" eb="7">
      <t>ネンゲツ</t>
    </rPh>
    <phoneticPr fontId="2"/>
  </si>
  <si>
    <t>対象者(利用者)の把握の結果</t>
    <rPh sb="0" eb="3">
      <t>タイショウシャ</t>
    </rPh>
    <rPh sb="4" eb="7">
      <t>リヨウシャ</t>
    </rPh>
    <rPh sb="9" eb="11">
      <t>ハアク</t>
    </rPh>
    <rPh sb="12" eb="14">
      <t>ケッカ</t>
    </rPh>
    <phoneticPr fontId="2"/>
  </si>
  <si>
    <t>身体状況の把握</t>
    <rPh sb="0" eb="2">
      <t>シンタイ</t>
    </rPh>
    <rPh sb="2" eb="4">
      <t>ジョウキョウ</t>
    </rPh>
    <rPh sb="5" eb="7">
      <t>ハアク</t>
    </rPh>
    <phoneticPr fontId="2"/>
  </si>
  <si>
    <t>身長の把握の有/無</t>
    <rPh sb="0" eb="2">
      <t>シンチョウ</t>
    </rPh>
    <rPh sb="3" eb="5">
      <t>ハアク</t>
    </rPh>
    <phoneticPr fontId="2"/>
  </si>
  <si>
    <t>体重の把握の有/無</t>
    <rPh sb="0" eb="2">
      <t>タイジュウ</t>
    </rPh>
    <rPh sb="3" eb="5">
      <t>ハアク</t>
    </rPh>
    <phoneticPr fontId="2"/>
  </si>
  <si>
    <t>貧血の該当者数</t>
    <rPh sb="0" eb="2">
      <t>ヒンケツ</t>
    </rPh>
    <rPh sb="3" eb="6">
      <t>ガイトウシャ</t>
    </rPh>
    <rPh sb="6" eb="7">
      <t>スウ</t>
    </rPh>
    <phoneticPr fontId="2"/>
  </si>
  <si>
    <t>食物アレルギーの該当者数</t>
    <rPh sb="0" eb="2">
      <t>ショクモツ</t>
    </rPh>
    <rPh sb="8" eb="11">
      <t>ガイトウシャ</t>
    </rPh>
    <rPh sb="11" eb="12">
      <t>スウ</t>
    </rPh>
    <phoneticPr fontId="2"/>
  </si>
  <si>
    <t>脂質異常症の該当者数</t>
    <rPh sb="0" eb="2">
      <t>シシツ</t>
    </rPh>
    <rPh sb="2" eb="4">
      <t>イジョウ</t>
    </rPh>
    <rPh sb="4" eb="5">
      <t>ショウ</t>
    </rPh>
    <rPh sb="6" eb="9">
      <t>ガイトウシャ</t>
    </rPh>
    <rPh sb="9" eb="10">
      <t>スウ</t>
    </rPh>
    <phoneticPr fontId="2"/>
  </si>
  <si>
    <t>その他の疾病状況①(内容)</t>
    <rPh sb="2" eb="3">
      <t>タ</t>
    </rPh>
    <rPh sb="4" eb="6">
      <t>シッペイ</t>
    </rPh>
    <rPh sb="6" eb="8">
      <t>ジョウキョウ</t>
    </rPh>
    <rPh sb="10" eb="12">
      <t>ナイヨウ</t>
    </rPh>
    <phoneticPr fontId="2"/>
  </si>
  <si>
    <t>その他の疾病状況②(内容)</t>
    <rPh sb="2" eb="3">
      <t>タ</t>
    </rPh>
    <rPh sb="4" eb="6">
      <t>シッペイ</t>
    </rPh>
    <rPh sb="6" eb="8">
      <t>ジョウキョウ</t>
    </rPh>
    <rPh sb="10" eb="12">
      <t>ナイヨウ</t>
    </rPh>
    <phoneticPr fontId="2"/>
  </si>
  <si>
    <t>鉄</t>
    <rPh sb="0" eb="1">
      <t>テツ</t>
    </rPh>
    <phoneticPr fontId="2"/>
  </si>
  <si>
    <t>食物繊維</t>
    <rPh sb="0" eb="2">
      <t>ショクモツ</t>
    </rPh>
    <rPh sb="2" eb="4">
      <t>センイ</t>
    </rPh>
    <phoneticPr fontId="2"/>
  </si>
  <si>
    <t>炭水化物エネルギー比</t>
    <rPh sb="0" eb="4">
      <t>タンスイカブツ</t>
    </rPh>
    <rPh sb="9" eb="10">
      <t>ヒ</t>
    </rPh>
    <phoneticPr fontId="2"/>
  </si>
  <si>
    <t>たんぱく質エネルギー比</t>
    <rPh sb="4" eb="5">
      <t>シツ</t>
    </rPh>
    <rPh sb="10" eb="11">
      <t>ヒ</t>
    </rPh>
    <phoneticPr fontId="2"/>
  </si>
  <si>
    <t>食材料費</t>
    <rPh sb="0" eb="1">
      <t>ショク</t>
    </rPh>
    <rPh sb="1" eb="4">
      <t>ザイリョウヒ</t>
    </rPh>
    <phoneticPr fontId="2"/>
  </si>
  <si>
    <t>金額</t>
    <rPh sb="0" eb="2">
      <t>キンガク</t>
    </rPh>
    <phoneticPr fontId="2"/>
  </si>
  <si>
    <t>有/無</t>
    <rPh sb="0" eb="1">
      <t>アリ</t>
    </rPh>
    <rPh sb="2" eb="3">
      <t>ナシ</t>
    </rPh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</si>
  <si>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</si>
  <si>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管　理　者</t>
    <rPh sb="0" eb="1">
      <t>カン</t>
    </rPh>
    <rPh sb="2" eb="3">
      <t>リ</t>
    </rPh>
    <rPh sb="4" eb="5">
      <t>シャ</t>
    </rPh>
    <phoneticPr fontId="2"/>
  </si>
  <si>
    <t>名前⇒</t>
    <rPh sb="0" eb="2">
      <t>ナマエ</t>
    </rPh>
    <phoneticPr fontId="2"/>
  </si>
  <si>
    <t>食材料費の単位</t>
    <rPh sb="0" eb="2">
      <t>ショクザイ</t>
    </rPh>
    <rPh sb="2" eb="3">
      <t>リョウ</t>
    </rPh>
    <rPh sb="3" eb="4">
      <t>ヒ</t>
    </rPh>
    <rPh sb="5" eb="7">
      <t>タンイ</t>
    </rPh>
    <phoneticPr fontId="2"/>
  </si>
  <si>
    <t>リストの内容⇒</t>
    <rPh sb="4" eb="6">
      <t>ナイヨウ</t>
    </rPh>
    <phoneticPr fontId="2"/>
  </si>
  <si>
    <t>有</t>
    <rPh sb="0" eb="1">
      <t>アリ</t>
    </rPh>
    <phoneticPr fontId="2"/>
  </si>
  <si>
    <t>直営</t>
    <rPh sb="0" eb="2">
      <t>チョクエイ</t>
    </rPh>
    <phoneticPr fontId="2"/>
  </si>
  <si>
    <t>管理栄養士</t>
    <rPh sb="0" eb="2">
      <t>カンリ</t>
    </rPh>
    <rPh sb="2" eb="4">
      <t>エイヨウ</t>
    </rPh>
    <rPh sb="4" eb="5">
      <t>シ</t>
    </rPh>
    <phoneticPr fontId="2"/>
  </si>
  <si>
    <t>1食</t>
    <rPh sb="1" eb="2">
      <t>ショク</t>
    </rPh>
    <phoneticPr fontId="2"/>
  </si>
  <si>
    <t>委託</t>
    <rPh sb="0" eb="2">
      <t>イタク</t>
    </rPh>
    <phoneticPr fontId="2"/>
  </si>
  <si>
    <t>2食</t>
    <rPh sb="1" eb="2">
      <t>ショク</t>
    </rPh>
    <phoneticPr fontId="2"/>
  </si>
  <si>
    <t>1日</t>
    <rPh sb="1" eb="2">
      <t>ニチ</t>
    </rPh>
    <phoneticPr fontId="2"/>
  </si>
  <si>
    <t>入力方法</t>
    <rPh sb="0" eb="2">
      <t>ニュウリョク</t>
    </rPh>
    <rPh sb="2" eb="4">
      <t>ホウホウ</t>
    </rPh>
    <phoneticPr fontId="2"/>
  </si>
  <si>
    <t>リスト</t>
    <phoneticPr fontId="2"/>
  </si>
  <si>
    <t>値入力</t>
    <rPh sb="0" eb="1">
      <t>アタイ</t>
    </rPh>
    <rPh sb="1" eb="3">
      <t>ニュウリョク</t>
    </rPh>
    <phoneticPr fontId="2"/>
  </si>
  <si>
    <t>施設の管理者の職名と氏名を入力してください。</t>
    <rPh sb="0" eb="2">
      <t>シセツ</t>
    </rPh>
    <rPh sb="3" eb="6">
      <t>カンリシャ</t>
    </rPh>
    <rPh sb="7" eb="9">
      <t>ショクメイ</t>
    </rPh>
    <rPh sb="10" eb="12">
      <t>シメイ</t>
    </rPh>
    <rPh sb="13" eb="15">
      <t>ニュウリョク</t>
    </rPh>
    <phoneticPr fontId="2"/>
  </si>
  <si>
    <t>具体的に入力してください。</t>
    <phoneticPr fontId="2"/>
  </si>
  <si>
    <t>該当者は有を選択し、その他は、具体的に入力してください。</t>
    <rPh sb="12" eb="13">
      <t>タ</t>
    </rPh>
    <phoneticPr fontId="2"/>
  </si>
  <si>
    <t>委託には一部委託も含みます。</t>
    <rPh sb="0" eb="2">
      <t>イタク</t>
    </rPh>
    <rPh sb="4" eb="6">
      <t>イチブ</t>
    </rPh>
    <rPh sb="6" eb="8">
      <t>イタク</t>
    </rPh>
    <rPh sb="9" eb="10">
      <t>フク</t>
    </rPh>
    <phoneticPr fontId="2"/>
  </si>
  <si>
    <t>対象者がいない場合は０、把握をしていない場合は空欄にしてください。
上記に該当がない場合は、その他に、疾病名と人数を入力してください。</t>
    <rPh sb="0" eb="3">
      <t>タイショウシャ</t>
    </rPh>
    <rPh sb="7" eb="9">
      <t>バアイ</t>
    </rPh>
    <rPh sb="12" eb="14">
      <t>ハアク</t>
    </rPh>
    <rPh sb="20" eb="22">
      <t>バアイ</t>
    </rPh>
    <rPh sb="23" eb="25">
      <t>クウラン</t>
    </rPh>
    <rPh sb="34" eb="36">
      <t>ジョウキ</t>
    </rPh>
    <rPh sb="37" eb="39">
      <t>ガイトウ</t>
    </rPh>
    <rPh sb="42" eb="44">
      <t>バアイ</t>
    </rPh>
    <rPh sb="48" eb="49">
      <t>タ</t>
    </rPh>
    <rPh sb="51" eb="53">
      <t>シッペイ</t>
    </rPh>
    <rPh sb="53" eb="54">
      <t>メイ</t>
    </rPh>
    <rPh sb="55" eb="57">
      <t>ニンズウ</t>
    </rPh>
    <rPh sb="58" eb="60">
      <t>ニュウリョク</t>
    </rPh>
    <phoneticPr fontId="2"/>
  </si>
  <si>
    <t>１人１食（日）当たりの目標栄養量の平均を入力してください。
※エネルギー比を自動計算しますので、○～○ｇではなく、中央値を入力してください。</t>
    <rPh sb="1" eb="2">
      <t>ニン</t>
    </rPh>
    <rPh sb="3" eb="4">
      <t>ショク</t>
    </rPh>
    <rPh sb="5" eb="6">
      <t>ヒ</t>
    </rPh>
    <rPh sb="7" eb="8">
      <t>ア</t>
    </rPh>
    <rPh sb="11" eb="13">
      <t>モクヒョウ</t>
    </rPh>
    <rPh sb="13" eb="15">
      <t>エイヨウ</t>
    </rPh>
    <rPh sb="15" eb="16">
      <t>リョウ</t>
    </rPh>
    <rPh sb="17" eb="19">
      <t>ヘイキン</t>
    </rPh>
    <rPh sb="20" eb="22">
      <t>ニュウリョク</t>
    </rPh>
    <rPh sb="36" eb="37">
      <t>ヒ</t>
    </rPh>
    <rPh sb="38" eb="40">
      <t>ジドウ</t>
    </rPh>
    <rPh sb="40" eb="42">
      <t>ケイサン</t>
    </rPh>
    <rPh sb="57" eb="59">
      <t>チュウオウ</t>
    </rPh>
    <rPh sb="59" eb="60">
      <t>アタイ</t>
    </rPh>
    <rPh sb="61" eb="63">
      <t>ニュウリョク</t>
    </rPh>
    <phoneticPr fontId="2"/>
  </si>
  <si>
    <t>１人１食（日）当たりの提供栄養量の平均を入力してください
※エネルギー比を自動計算しますので、○～○ｇではなく、中央値を入力してください。</t>
    <rPh sb="1" eb="2">
      <t>ニン</t>
    </rPh>
    <rPh sb="3" eb="4">
      <t>ショク</t>
    </rPh>
    <rPh sb="5" eb="6">
      <t>ヒ</t>
    </rPh>
    <rPh sb="7" eb="8">
      <t>ア</t>
    </rPh>
    <rPh sb="11" eb="13">
      <t>テイキョウ</t>
    </rPh>
    <rPh sb="13" eb="15">
      <t>エイヨウ</t>
    </rPh>
    <rPh sb="15" eb="16">
      <t>リョウ</t>
    </rPh>
    <rPh sb="17" eb="19">
      <t>ヘイキン</t>
    </rPh>
    <rPh sb="20" eb="22">
      <t>ニュウリョク</t>
    </rPh>
    <phoneticPr fontId="2"/>
  </si>
  <si>
    <t>単位</t>
    <rPh sb="0" eb="2">
      <t>タンイ</t>
    </rPh>
    <phoneticPr fontId="2"/>
  </si>
  <si>
    <t>※自動計算されます。</t>
    <phoneticPr fontId="2"/>
  </si>
  <si>
    <t>※１人1日（朝食/昼食/夕食)当たり</t>
    <phoneticPr fontId="2"/>
  </si>
  <si>
    <t>※１人（1食/2食/1日)当たり</t>
    <phoneticPr fontId="2"/>
  </si>
  <si>
    <t>その他(内容)　</t>
    <rPh sb="2" eb="3">
      <t>タ</t>
    </rPh>
    <rPh sb="4" eb="6">
      <t>ナイヨウ</t>
    </rPh>
    <phoneticPr fontId="2"/>
  </si>
  <si>
    <t>　　　　　(施設側・非常勤)</t>
    <rPh sb="6" eb="8">
      <t>シセツ</t>
    </rPh>
    <rPh sb="8" eb="9">
      <t>ガワ</t>
    </rPh>
    <rPh sb="10" eb="13">
      <t>ヒジョウキン</t>
    </rPh>
    <phoneticPr fontId="2"/>
  </si>
  <si>
    <t>　　　　　(受託側・常勤)</t>
    <rPh sb="6" eb="8">
      <t>ジュタク</t>
    </rPh>
    <rPh sb="8" eb="9">
      <t>ガワ</t>
    </rPh>
    <rPh sb="10" eb="12">
      <t>ジョウキン</t>
    </rPh>
    <phoneticPr fontId="2"/>
  </si>
  <si>
    <t>　　　　　(受託側・非常勤)</t>
    <rPh sb="6" eb="8">
      <t>ジュタク</t>
    </rPh>
    <rPh sb="8" eb="9">
      <t>ガワ</t>
    </rPh>
    <rPh sb="10" eb="13">
      <t>ヒジョウキン</t>
    </rPh>
    <phoneticPr fontId="2"/>
  </si>
  <si>
    <t>　　　(施設側・非常勤)</t>
    <rPh sb="4" eb="6">
      <t>シセツ</t>
    </rPh>
    <rPh sb="6" eb="7">
      <t>ガワ</t>
    </rPh>
    <rPh sb="8" eb="11">
      <t>ヒジョウキン</t>
    </rPh>
    <phoneticPr fontId="2"/>
  </si>
  <si>
    <t>　　　(受託側・常勤)</t>
    <rPh sb="4" eb="6">
      <t>ジュタク</t>
    </rPh>
    <rPh sb="6" eb="7">
      <t>ガワ</t>
    </rPh>
    <rPh sb="8" eb="10">
      <t>ジョウキン</t>
    </rPh>
    <phoneticPr fontId="2"/>
  </si>
  <si>
    <t>　　　(受託側・非常勤)</t>
    <rPh sb="4" eb="6">
      <t>ジュタク</t>
    </rPh>
    <rPh sb="6" eb="7">
      <t>ガワ</t>
    </rPh>
    <rPh sb="8" eb="11">
      <t>ヒジョウキン</t>
    </rPh>
    <phoneticPr fontId="2"/>
  </si>
  <si>
    <t>調理師(施設側・常勤)</t>
    <rPh sb="0" eb="3">
      <t>チョウリシ</t>
    </rPh>
    <rPh sb="4" eb="6">
      <t>シセツ</t>
    </rPh>
    <rPh sb="6" eb="7">
      <t>ガワ</t>
    </rPh>
    <rPh sb="8" eb="10">
      <t>ジョウキン</t>
    </rPh>
    <phoneticPr fontId="2"/>
  </si>
  <si>
    <t>　　　　(施設側・非常勤)</t>
    <rPh sb="5" eb="7">
      <t>シセツ</t>
    </rPh>
    <rPh sb="7" eb="8">
      <t>ガワ</t>
    </rPh>
    <rPh sb="9" eb="12">
      <t>ヒジョウキン</t>
    </rPh>
    <phoneticPr fontId="2"/>
  </si>
  <si>
    <t>　　　　(受託側・常勤)</t>
    <rPh sb="5" eb="7">
      <t>ジュタク</t>
    </rPh>
    <rPh sb="7" eb="8">
      <t>ガワ</t>
    </rPh>
    <rPh sb="9" eb="11">
      <t>ジョウキン</t>
    </rPh>
    <phoneticPr fontId="2"/>
  </si>
  <si>
    <t>　　　　(受託側・非常勤)</t>
    <rPh sb="5" eb="7">
      <t>ジュタク</t>
    </rPh>
    <rPh sb="7" eb="8">
      <t>ガワ</t>
    </rPh>
    <rPh sb="9" eb="12">
      <t>ヒジョウキン</t>
    </rPh>
    <phoneticPr fontId="2"/>
  </si>
  <si>
    <t>その他(施設側・常勤)</t>
    <rPh sb="2" eb="3">
      <t>ホカ</t>
    </rPh>
    <rPh sb="4" eb="6">
      <t>シセツ</t>
    </rPh>
    <rPh sb="6" eb="7">
      <t>ガワ</t>
    </rPh>
    <rPh sb="8" eb="10">
      <t>ジョウキン</t>
    </rPh>
    <phoneticPr fontId="2"/>
  </si>
  <si>
    <t>　　(施設側・非常勤)</t>
    <rPh sb="3" eb="5">
      <t>シセツ</t>
    </rPh>
    <rPh sb="5" eb="6">
      <t>ガワ</t>
    </rPh>
    <rPh sb="7" eb="10">
      <t>ヒジョウキン</t>
    </rPh>
    <phoneticPr fontId="2"/>
  </si>
  <si>
    <t>　　(受託側・常勤)</t>
    <rPh sb="3" eb="5">
      <t>ジュタク</t>
    </rPh>
    <rPh sb="5" eb="6">
      <t>ガワ</t>
    </rPh>
    <rPh sb="7" eb="9">
      <t>ジョウキン</t>
    </rPh>
    <phoneticPr fontId="2"/>
  </si>
  <si>
    <t>　　(受託側・非常勤)</t>
    <rPh sb="3" eb="5">
      <t>ジュタク</t>
    </rPh>
    <rPh sb="5" eb="6">
      <t>ガワ</t>
    </rPh>
    <rPh sb="7" eb="10">
      <t>ヒジョウキン</t>
    </rPh>
    <phoneticPr fontId="2"/>
  </si>
  <si>
    <t>　　　　　　　　　女</t>
    <rPh sb="9" eb="10">
      <t>オンナ</t>
    </rPh>
    <phoneticPr fontId="2"/>
  </si>
  <si>
    <t>　　　　　　　　　肥満</t>
    <rPh sb="9" eb="11">
      <t>ヒマン</t>
    </rPh>
    <phoneticPr fontId="2"/>
  </si>
  <si>
    <t>　　　　　　　　　やせ</t>
    <phoneticPr fontId="2"/>
  </si>
  <si>
    <t>学年区分⑤の人数・男</t>
    <rPh sb="0" eb="2">
      <t>ガクネン</t>
    </rPh>
    <rPh sb="2" eb="4">
      <t>クブン</t>
    </rPh>
    <rPh sb="6" eb="8">
      <t>ニンズウ</t>
    </rPh>
    <rPh sb="9" eb="10">
      <t>オトコ</t>
    </rPh>
    <phoneticPr fontId="2"/>
  </si>
  <si>
    <t>人数合計・男</t>
    <rPh sb="0" eb="2">
      <t>ニンズウ</t>
    </rPh>
    <rPh sb="2" eb="4">
      <t>ゴウケイ</t>
    </rPh>
    <rPh sb="5" eb="6">
      <t>オトコ</t>
    </rPh>
    <phoneticPr fontId="2"/>
  </si>
  <si>
    <t>　　　　　女</t>
    <rPh sb="5" eb="6">
      <t>オンナ</t>
    </rPh>
    <phoneticPr fontId="2"/>
  </si>
  <si>
    <t>　　　　　肥満</t>
    <rPh sb="5" eb="7">
      <t>ヒマン</t>
    </rPh>
    <phoneticPr fontId="2"/>
  </si>
  <si>
    <t>　　　　　やせ</t>
    <phoneticPr fontId="2"/>
  </si>
  <si>
    <t>　　　　　　　　(該当者数)</t>
    <rPh sb="9" eb="12">
      <t>ガイトウシャ</t>
    </rPh>
    <rPh sb="12" eb="13">
      <t>スウ</t>
    </rPh>
    <phoneticPr fontId="2"/>
  </si>
  <si>
    <t>エネルギー</t>
    <phoneticPr fontId="2"/>
  </si>
  <si>
    <t>カルシウム</t>
    <phoneticPr fontId="2"/>
  </si>
  <si>
    <t>ビタミンC</t>
    <phoneticPr fontId="2"/>
  </si>
  <si>
    <t>給食の目的・目標</t>
    <rPh sb="0" eb="2">
      <t>キュウショク</t>
    </rPh>
    <rPh sb="3" eb="5">
      <t>モクテキ</t>
    </rPh>
    <rPh sb="6" eb="8">
      <t>モクヒョウ</t>
    </rPh>
    <phoneticPr fontId="2"/>
  </si>
  <si>
    <t>記入例：令和○年○月○日</t>
    <rPh sb="0" eb="2">
      <t>キニュウ</t>
    </rPh>
    <rPh sb="2" eb="3">
      <t>レイ</t>
    </rPh>
    <rPh sb="4" eb="6">
      <t>レイワ</t>
    </rPh>
    <rPh sb="7" eb="8">
      <t>ネン</t>
    </rPh>
    <rPh sb="9" eb="10">
      <t>ガツ</t>
    </rPh>
    <rPh sb="11" eb="12">
      <t>ニチ</t>
    </rPh>
    <phoneticPr fontId="2"/>
  </si>
  <si>
    <t>ビタミンA(ﾚﾁﾉｰﾙ活性当量)</t>
    <rPh sb="11" eb="13">
      <t>カッセイ</t>
    </rPh>
    <rPh sb="13" eb="15">
      <t>トウリョウ</t>
    </rPh>
    <phoneticPr fontId="2"/>
  </si>
  <si>
    <r>
      <t>ビタミンB</t>
    </r>
    <r>
      <rPr>
        <vertAlign val="subscript"/>
        <sz val="10"/>
        <rFont val="ＭＳ 明朝"/>
        <family val="1"/>
        <charset val="128"/>
      </rPr>
      <t>1</t>
    </r>
    <phoneticPr fontId="2"/>
  </si>
  <si>
    <r>
      <t>ビタミンB</t>
    </r>
    <r>
      <rPr>
        <vertAlign val="subscript"/>
        <sz val="10"/>
        <rFont val="ＭＳ 明朝"/>
        <family val="1"/>
        <charset val="128"/>
      </rPr>
      <t>2</t>
    </r>
    <phoneticPr fontId="2"/>
  </si>
  <si>
    <t>平均提供食品量・平均栄養量の単位</t>
    <phoneticPr fontId="2"/>
  </si>
  <si>
    <t>朝食</t>
    <phoneticPr fontId="2"/>
  </si>
  <si>
    <t>昼食</t>
    <phoneticPr fontId="2"/>
  </si>
  <si>
    <t>夕食</t>
    <phoneticPr fontId="2"/>
  </si>
  <si>
    <t>（宛先）下関市長</t>
    <phoneticPr fontId="2"/>
  </si>
  <si>
    <t>〒</t>
    <phoneticPr fontId="2"/>
  </si>
  <si>
    <t>下関市健康増進法施行細則第８条の規定により、次のとおり栄養管理状況を報告します。</t>
    <phoneticPr fontId="2"/>
  </si>
  <si>
    <t>その他（</t>
    <phoneticPr fontId="2"/>
  </si>
  <si>
    <t>充分な栄養素を摂取させる</t>
    <phoneticPr fontId="2"/>
  </si>
  <si>
    <t>無</t>
    <rPh sb="0" eb="1">
      <t>ナ</t>
    </rPh>
    <phoneticPr fontId="2"/>
  </si>
  <si>
    <t>責任者</t>
    <rPh sb="0" eb="3">
      <t>セキニンシャ</t>
    </rPh>
    <phoneticPr fontId="2"/>
  </si>
  <si>
    <t>(所属名)</t>
    <rPh sb="1" eb="4">
      <t>ショゾクメイ</t>
    </rPh>
    <phoneticPr fontId="2"/>
  </si>
  <si>
    <t>(職名)</t>
    <rPh sb="1" eb="3">
      <t>ショクメイ</t>
    </rPh>
    <phoneticPr fontId="2"/>
  </si>
  <si>
    <t>回/年</t>
    <rPh sb="0" eb="1">
      <t>カイ</t>
    </rPh>
    <rPh sb="2" eb="3">
      <t>ネン</t>
    </rPh>
    <phoneticPr fontId="2"/>
  </si>
  <si>
    <t>実施回数</t>
    <phoneticPr fontId="2"/>
  </si>
  <si>
    <t>議事録</t>
    <rPh sb="0" eb="3">
      <t>ギジロク</t>
    </rPh>
    <phoneticPr fontId="2"/>
  </si>
  <si>
    <t>管理栄養士・栄養士</t>
    <rPh sb="0" eb="5">
      <t>カンリエイヨウシ</t>
    </rPh>
    <rPh sb="6" eb="9">
      <t>エイヨウシ</t>
    </rPh>
    <phoneticPr fontId="2"/>
  </si>
  <si>
    <t>調理師・員</t>
    <phoneticPr fontId="2"/>
  </si>
  <si>
    <t>保護者</t>
    <rPh sb="0" eb="3">
      <t>ホゴシャ</t>
    </rPh>
    <phoneticPr fontId="2"/>
  </si>
  <si>
    <t>給食及び栄養管理に関する検討</t>
    <rPh sb="0" eb="2">
      <t>キュウショク</t>
    </rPh>
    <rPh sb="2" eb="3">
      <t>オヨ</t>
    </rPh>
    <rPh sb="4" eb="6">
      <t>エイヨウ</t>
    </rPh>
    <rPh sb="6" eb="8">
      <t>カンリ</t>
    </rPh>
    <rPh sb="9" eb="10">
      <t>カン</t>
    </rPh>
    <rPh sb="12" eb="14">
      <t>ケントウ</t>
    </rPh>
    <phoneticPr fontId="2"/>
  </si>
  <si>
    <t>構成員</t>
    <rPh sb="2" eb="3">
      <t>イン</t>
    </rPh>
    <phoneticPr fontId="2"/>
  </si>
  <si>
    <t>目 的</t>
    <phoneticPr fontId="2"/>
  </si>
  <si>
    <t>運営方式</t>
    <phoneticPr fontId="2"/>
  </si>
  <si>
    <t>電話番号</t>
    <rPh sb="2" eb="4">
      <t>バンゴウ</t>
    </rPh>
    <phoneticPr fontId="2"/>
  </si>
  <si>
    <t>所 在 地</t>
    <phoneticPr fontId="2"/>
  </si>
  <si>
    <t>名  　称</t>
    <phoneticPr fontId="2"/>
  </si>
  <si>
    <t>(FAX)</t>
    <phoneticPr fontId="2"/>
  </si>
  <si>
    <t>従　事　者　数　（5月末日現在）</t>
    <rPh sb="10" eb="15">
      <t>ガツマツジツゲンザイ</t>
    </rPh>
    <phoneticPr fontId="2"/>
  </si>
  <si>
    <t>給食事務</t>
    <rPh sb="2" eb="4">
      <t>ジム</t>
    </rPh>
    <phoneticPr fontId="2"/>
  </si>
  <si>
    <t>管理栄養士</t>
    <rPh sb="2" eb="4">
      <t>エイヨウ</t>
    </rPh>
    <rPh sb="4" eb="5">
      <t>シ</t>
    </rPh>
    <phoneticPr fontId="2"/>
  </si>
  <si>
    <t>施設側</t>
    <phoneticPr fontId="2"/>
  </si>
  <si>
    <t>受託側</t>
    <rPh sb="0" eb="3">
      <t>ジュタクガワ</t>
    </rPh>
    <phoneticPr fontId="2"/>
  </si>
  <si>
    <t>資　格</t>
    <rPh sb="0" eb="1">
      <t>シ</t>
    </rPh>
    <rPh sb="2" eb="3">
      <t>カク</t>
    </rPh>
    <phoneticPr fontId="2"/>
  </si>
  <si>
    <t>氏　名</t>
    <rPh sb="0" eb="1">
      <t>シ</t>
    </rPh>
    <rPh sb="2" eb="3">
      <t>メイ</t>
    </rPh>
    <phoneticPr fontId="2"/>
  </si>
  <si>
    <t>免許取得年/番号</t>
    <rPh sb="2" eb="5">
      <t>シュトクネン</t>
    </rPh>
    <rPh sb="6" eb="8">
      <t>バンゴウ</t>
    </rPh>
    <phoneticPr fontId="2"/>
  </si>
  <si>
    <t>年</t>
    <rPh sb="0" eb="1">
      <t>ネン</t>
    </rPh>
    <phoneticPr fontId="2"/>
  </si>
  <si>
    <t>勤務状況</t>
    <rPh sb="2" eb="4">
      <t>ジョウキョウ</t>
    </rPh>
    <phoneticPr fontId="2"/>
  </si>
  <si>
    <t>在籍年数</t>
    <rPh sb="0" eb="4">
      <t>ザイセキネンスウ</t>
    </rPh>
    <phoneticPr fontId="2"/>
  </si>
  <si>
    <t>１日当たり
平均食数（食）</t>
    <rPh sb="1" eb="2">
      <t>ニチ</t>
    </rPh>
    <rPh sb="2" eb="3">
      <t>ア</t>
    </rPh>
    <rPh sb="6" eb="8">
      <t>ヘイキン</t>
    </rPh>
    <rPh sb="8" eb="9">
      <t>ショク</t>
    </rPh>
    <rPh sb="9" eb="10">
      <t>スウ</t>
    </rPh>
    <rPh sb="11" eb="12">
      <t>ショク</t>
    </rPh>
    <phoneticPr fontId="2"/>
  </si>
  <si>
    <t>その他</t>
    <phoneticPr fontId="2"/>
  </si>
  <si>
    <t>幼稚園</t>
    <rPh sb="0" eb="3">
      <t>ヨウチエン</t>
    </rPh>
    <phoneticPr fontId="2"/>
  </si>
  <si>
    <t>年齢区分</t>
    <rPh sb="0" eb="2">
      <t>ネンレイ</t>
    </rPh>
    <phoneticPr fontId="2"/>
  </si>
  <si>
    <t>対象者(利用者)
の把握</t>
    <rPh sb="0" eb="3">
      <t>タイショウシャ</t>
    </rPh>
    <rPh sb="4" eb="7">
      <t>リヨウシャ</t>
    </rPh>
    <rPh sb="10" eb="12">
      <t>ハアク</t>
    </rPh>
    <phoneticPr fontId="2"/>
  </si>
  <si>
    <t>摂取量の把握</t>
    <rPh sb="0" eb="3">
      <t>セッシュリョウ</t>
    </rPh>
    <rPh sb="4" eb="6">
      <t>ハアク</t>
    </rPh>
    <phoneticPr fontId="2"/>
  </si>
  <si>
    <t>喫食量調査</t>
    <rPh sb="0" eb="5">
      <t>キッショクリョウチョウサ</t>
    </rPh>
    <phoneticPr fontId="2"/>
  </si>
  <si>
    <t>【対象】</t>
    <rPh sb="1" eb="3">
      <t>タイショウ</t>
    </rPh>
    <phoneticPr fontId="2"/>
  </si>
  <si>
    <t>【頻度】</t>
    <rPh sb="1" eb="3">
      <t>ヒンド</t>
    </rPh>
    <phoneticPr fontId="2"/>
  </si>
  <si>
    <t>(</t>
    <phoneticPr fontId="2"/>
  </si>
  <si>
    <t>)</t>
    <phoneticPr fontId="2"/>
  </si>
  <si>
    <t>平均栄養量</t>
    <phoneticPr fontId="2"/>
  </si>
  <si>
    <t xml:space="preserve">脂質　　　  　　　 　 </t>
    <phoneticPr fontId="2"/>
  </si>
  <si>
    <t xml:space="preserve">鉄　　　　　 　 </t>
    <phoneticPr fontId="2"/>
  </si>
  <si>
    <t>食塩相当量　　　　　　　</t>
    <phoneticPr fontId="2"/>
  </si>
  <si>
    <t>たんぱく質ｴﾈﾙｷﾞｰ比</t>
    <phoneticPr fontId="2"/>
  </si>
  <si>
    <t>たんぱく質　 　　　　　</t>
    <phoneticPr fontId="2"/>
  </si>
  <si>
    <t xml:space="preserve">カルシウム　 　　　　 </t>
    <phoneticPr fontId="2"/>
  </si>
  <si>
    <r>
      <t>ビタミンＢ</t>
    </r>
    <r>
      <rPr>
        <vertAlign val="subscript"/>
        <sz val="10"/>
        <rFont val="ＭＳ Ｐ明朝"/>
        <family val="1"/>
        <charset val="128"/>
      </rPr>
      <t>１</t>
    </r>
    <r>
      <rPr>
        <sz val="10"/>
        <rFont val="ＭＳ Ｐ明朝"/>
        <family val="1"/>
        <charset val="128"/>
      </rPr>
      <t>　　　  　　</t>
    </r>
    <phoneticPr fontId="2"/>
  </si>
  <si>
    <r>
      <t>ビタミンＢ</t>
    </r>
    <r>
      <rPr>
        <vertAlign val="subscript"/>
        <sz val="10"/>
        <rFont val="ＭＳ Ｐ明朝"/>
        <family val="1"/>
        <charset val="128"/>
      </rPr>
      <t>２</t>
    </r>
    <r>
      <rPr>
        <sz val="10"/>
        <rFont val="ＭＳ Ｐ明朝"/>
        <family val="1"/>
        <charset val="128"/>
      </rPr>
      <t>　　 　 　　</t>
    </r>
    <phoneticPr fontId="2"/>
  </si>
  <si>
    <t>ビタミンＣ　　 　　　　　</t>
    <phoneticPr fontId="2"/>
  </si>
  <si>
    <t>食物繊維　　　　　  　　　 　</t>
    <phoneticPr fontId="2"/>
  </si>
  <si>
    <t>炭水化物ｴﾈﾙｷﾞｰ比</t>
    <rPh sb="0" eb="4">
      <t>タンスイカブツ</t>
    </rPh>
    <phoneticPr fontId="2"/>
  </si>
  <si>
    <t>給与栄養目標量と
実施給与量の
比較･評価</t>
    <phoneticPr fontId="2"/>
  </si>
  <si>
    <t>その他(</t>
    <rPh sb="2" eb="3">
      <t>タ</t>
    </rPh>
    <phoneticPr fontId="2"/>
  </si>
  <si>
    <t>給食形態</t>
    <rPh sb="0" eb="4">
      <t>キュウショクケイタイ</t>
    </rPh>
    <phoneticPr fontId="2"/>
  </si>
  <si>
    <t>詳細な献立表配布</t>
    <rPh sb="0" eb="2">
      <t>ショウサイ</t>
    </rPh>
    <rPh sb="3" eb="8">
      <t>コンダテヒョウハイフ</t>
    </rPh>
    <phoneticPr fontId="2"/>
  </si>
  <si>
    <t>除去食</t>
    <rPh sb="0" eb="3">
      <t>ジョキョショク</t>
    </rPh>
    <phoneticPr fontId="2"/>
  </si>
  <si>
    <t>代替食</t>
    <rPh sb="0" eb="2">
      <t>ダイガ</t>
    </rPh>
    <rPh sb="2" eb="3">
      <t>ショク</t>
    </rPh>
    <phoneticPr fontId="2"/>
  </si>
  <si>
    <t>弁当持参</t>
    <rPh sb="0" eb="4">
      <t>ベントウジサン</t>
    </rPh>
    <phoneticPr fontId="2"/>
  </si>
  <si>
    <t>その他</t>
    <rPh sb="2" eb="3">
      <t>タ</t>
    </rPh>
    <phoneticPr fontId="2"/>
  </si>
  <si>
    <t>対象者なし</t>
    <rPh sb="0" eb="3">
      <t>タイショウシャ</t>
    </rPh>
    <phoneticPr fontId="2"/>
  </si>
  <si>
    <t>アレルギー対応</t>
    <rPh sb="5" eb="7">
      <t>タイオウ</t>
    </rPh>
    <phoneticPr fontId="2"/>
  </si>
  <si>
    <t>食堂又はﾗﾝﾁﾙｰﾑ</t>
    <rPh sb="0" eb="2">
      <t>ショクドウ</t>
    </rPh>
    <rPh sb="2" eb="3">
      <t>マタ</t>
    </rPh>
    <phoneticPr fontId="2"/>
  </si>
  <si>
    <t>作業指示書(献立表)</t>
    <rPh sb="6" eb="9">
      <t>コンダテヒョウ</t>
    </rPh>
    <phoneticPr fontId="2"/>
  </si>
  <si>
    <t>予定献立の配布・掲示</t>
    <rPh sb="0" eb="2">
      <t>ヨテイ</t>
    </rPh>
    <rPh sb="2" eb="4">
      <t>コンダテ</t>
    </rPh>
    <rPh sb="5" eb="7">
      <t>ハイフ</t>
    </rPh>
    <rPh sb="8" eb="10">
      <t>ケイジ</t>
    </rPh>
    <phoneticPr fontId="2"/>
  </si>
  <si>
    <t>栄養成分表示</t>
    <rPh sb="0" eb="2">
      <t>エイヨウ</t>
    </rPh>
    <rPh sb="2" eb="4">
      <t>セイブン</t>
    </rPh>
    <rPh sb="4" eb="6">
      <t>ヒョウジ</t>
    </rPh>
    <phoneticPr fontId="2"/>
  </si>
  <si>
    <t>実物展示</t>
    <rPh sb="0" eb="2">
      <t>ジツブツ</t>
    </rPh>
    <rPh sb="2" eb="4">
      <t>テンジ</t>
    </rPh>
    <phoneticPr fontId="2"/>
  </si>
  <si>
    <t>給食だより等の配布</t>
    <phoneticPr fontId="2"/>
  </si>
  <si>
    <t>個別対応内容(禁止食、代替食等)</t>
    <phoneticPr fontId="2"/>
  </si>
  <si>
    <t>栄養教育・指導</t>
    <rPh sb="0" eb="2">
      <t>エイヨウ</t>
    </rPh>
    <rPh sb="2" eb="4">
      <t>キョウイク</t>
    </rPh>
    <rPh sb="5" eb="7">
      <t>シドウ</t>
    </rPh>
    <phoneticPr fontId="2"/>
  </si>
  <si>
    <t>対象/時間</t>
    <rPh sb="0" eb="2">
      <t>タイショウ</t>
    </rPh>
    <rPh sb="3" eb="5">
      <t>ジカン</t>
    </rPh>
    <phoneticPr fontId="2"/>
  </si>
  <si>
    <t>実施回数
延べ人数</t>
    <rPh sb="0" eb="4">
      <t>ジッシカイスウ</t>
    </rPh>
    <rPh sb="5" eb="6">
      <t>ノ</t>
    </rPh>
    <rPh sb="7" eb="9">
      <t>ニンズウ</t>
    </rPh>
    <phoneticPr fontId="2"/>
  </si>
  <si>
    <t>実施内容</t>
    <rPh sb="0" eb="4">
      <t>ジッシナイヨウ</t>
    </rPh>
    <phoneticPr fontId="2"/>
  </si>
  <si>
    <t>集団</t>
    <rPh sb="0" eb="2">
      <t>シュウダン</t>
    </rPh>
    <phoneticPr fontId="2"/>
  </si>
  <si>
    <t>給食時間</t>
    <rPh sb="0" eb="4">
      <t>キュウショクジカン</t>
    </rPh>
    <phoneticPr fontId="2"/>
  </si>
  <si>
    <t>テーマ献立</t>
    <phoneticPr fontId="2"/>
  </si>
  <si>
    <t>健康に配慮した献立</t>
    <rPh sb="0" eb="2">
      <t>ケンコウ</t>
    </rPh>
    <rPh sb="3" eb="5">
      <t>ハイリョ</t>
    </rPh>
    <rPh sb="7" eb="9">
      <t>コンダテ</t>
    </rPh>
    <phoneticPr fontId="2"/>
  </si>
  <si>
    <t>地元の食材献立</t>
    <rPh sb="0" eb="2">
      <t>ジモト</t>
    </rPh>
    <rPh sb="3" eb="7">
      <t>ショクザイコンダテ</t>
    </rPh>
    <phoneticPr fontId="2"/>
  </si>
  <si>
    <t>/（</t>
    <phoneticPr fontId="2"/>
  </si>
  <si>
    <t>衛生管理</t>
    <rPh sb="0" eb="4">
      <t>エイセイカンリ</t>
    </rPh>
    <phoneticPr fontId="2"/>
  </si>
  <si>
    <t>【衛生点検表の記録】</t>
    <rPh sb="1" eb="3">
      <t>エイセイ</t>
    </rPh>
    <rPh sb="3" eb="6">
      <t>テンケンヒョウ</t>
    </rPh>
    <rPh sb="7" eb="9">
      <t>キロク</t>
    </rPh>
    <phoneticPr fontId="2"/>
  </si>
  <si>
    <t>【危機発生時の給食対応マニュアルの整備】</t>
    <rPh sb="1" eb="3">
      <t>キキ</t>
    </rPh>
    <rPh sb="3" eb="5">
      <t>ハッセイ</t>
    </rPh>
    <rPh sb="5" eb="6">
      <t>ジ</t>
    </rPh>
    <rPh sb="7" eb="9">
      <t>キュウショク</t>
    </rPh>
    <rPh sb="9" eb="11">
      <t>タイオウ</t>
    </rPh>
    <rPh sb="17" eb="19">
      <t>セイビ</t>
    </rPh>
    <phoneticPr fontId="2"/>
  </si>
  <si>
    <t>災害</t>
    <rPh sb="0" eb="2">
      <t>サイガイ</t>
    </rPh>
    <phoneticPr fontId="2"/>
  </si>
  <si>
    <t>食中毒</t>
    <rPh sb="0" eb="3">
      <t>ショクチュウドク</t>
    </rPh>
    <phoneticPr fontId="2"/>
  </si>
  <si>
    <t>保管場所(</t>
    <rPh sb="0" eb="4">
      <t>ホカンバショ</t>
    </rPh>
    <phoneticPr fontId="2"/>
  </si>
  <si>
    <t>食分</t>
    <rPh sb="0" eb="1">
      <t>ショク</t>
    </rPh>
    <rPh sb="1" eb="2">
      <t>ブン</t>
    </rPh>
    <phoneticPr fontId="2"/>
  </si>
  <si>
    <t>内容：</t>
    <rPh sb="0" eb="2">
      <t>ナイヨウ</t>
    </rPh>
    <phoneticPr fontId="2"/>
  </si>
  <si>
    <t>所属</t>
    <rPh sb="0" eb="2">
      <t>ショゾク</t>
    </rPh>
    <phoneticPr fontId="2"/>
  </si>
  <si>
    <t>報告書作成者</t>
    <rPh sb="2" eb="3">
      <t>ショ</t>
    </rPh>
    <rPh sb="3" eb="5">
      <t>サクセイ</t>
    </rPh>
    <phoneticPr fontId="2"/>
  </si>
  <si>
    <t>従事者の研修会参加
（前年度実績）</t>
    <phoneticPr fontId="2"/>
  </si>
  <si>
    <t>参加者</t>
  </si>
  <si>
    <t>参加回数／延べ人数</t>
  </si>
  <si>
    <t>主な研修内容</t>
  </si>
  <si>
    <t>)回/(</t>
    <rPh sb="1" eb="2">
      <t>カイ</t>
    </rPh>
    <phoneticPr fontId="2"/>
  </si>
  <si>
    <t>)人</t>
    <rPh sb="1" eb="2">
      <t>ニン</t>
    </rPh>
    <phoneticPr fontId="2"/>
  </si>
  <si>
    <t>栄養・給食管理に
関する課題</t>
    <rPh sb="0" eb="2">
      <t>エイヨウ</t>
    </rPh>
    <rPh sb="3" eb="5">
      <t>キュウショク</t>
    </rPh>
    <rPh sb="5" eb="7">
      <t>カンリ</t>
    </rPh>
    <rPh sb="9" eb="10">
      <t>カン</t>
    </rPh>
    <rPh sb="12" eb="14">
      <t>カダイ</t>
    </rPh>
    <phoneticPr fontId="2"/>
  </si>
  <si>
    <t>課題解決に向けての
対応計画及び評価</t>
    <rPh sb="0" eb="4">
      <t>カダイカイケツ</t>
    </rPh>
    <rPh sb="5" eb="6">
      <t>ム</t>
    </rPh>
    <rPh sb="10" eb="12">
      <t>タイオウ</t>
    </rPh>
    <rPh sb="12" eb="14">
      <t>ケイカク</t>
    </rPh>
    <rPh sb="14" eb="15">
      <t>オヨ</t>
    </rPh>
    <rPh sb="16" eb="18">
      <t>ヒョウカ</t>
    </rPh>
    <phoneticPr fontId="2"/>
  </si>
  <si>
    <t>所在地　郵便番号</t>
    <rPh sb="0" eb="3">
      <t>ショザイチ</t>
    </rPh>
    <rPh sb="4" eb="8">
      <t>ユウビンバンゴウ</t>
    </rPh>
    <phoneticPr fontId="2"/>
  </si>
  <si>
    <t>　　　　住所</t>
    <rPh sb="4" eb="6">
      <t>ジュウショ</t>
    </rPh>
    <phoneticPr fontId="2"/>
  </si>
  <si>
    <t>その他（　　　　　）</t>
    <rPh sb="2" eb="3">
      <t>タ</t>
    </rPh>
    <phoneticPr fontId="2"/>
  </si>
  <si>
    <t>楽しい食生活を体験させる</t>
    <phoneticPr fontId="2"/>
  </si>
  <si>
    <t>責任者　所属名</t>
    <rPh sb="0" eb="3">
      <t>セキニンシャ</t>
    </rPh>
    <rPh sb="4" eb="7">
      <t>ショゾクメイ</t>
    </rPh>
    <phoneticPr fontId="2"/>
  </si>
  <si>
    <t>　　　　職名</t>
    <rPh sb="4" eb="6">
      <t>ショクメイ</t>
    </rPh>
    <phoneticPr fontId="2"/>
  </si>
  <si>
    <t>　　　　氏名</t>
    <rPh sb="4" eb="6">
      <t>シメイ</t>
    </rPh>
    <phoneticPr fontId="2"/>
  </si>
  <si>
    <t>議事録</t>
    <rPh sb="0" eb="3">
      <t>ギジロク</t>
    </rPh>
    <phoneticPr fontId="2"/>
  </si>
  <si>
    <t>構成員の合計数</t>
    <rPh sb="0" eb="3">
      <t>コウセイイン</t>
    </rPh>
    <rPh sb="4" eb="6">
      <t>ゴウケイ</t>
    </rPh>
    <rPh sb="6" eb="7">
      <t>カズ</t>
    </rPh>
    <phoneticPr fontId="2"/>
  </si>
  <si>
    <t>管理者や他部門との情報交換及び連携</t>
    <rPh sb="0" eb="3">
      <t>カンリシャ</t>
    </rPh>
    <rPh sb="4" eb="7">
      <t>タブモン</t>
    </rPh>
    <rPh sb="9" eb="11">
      <t>ジョウホウ</t>
    </rPh>
    <rPh sb="11" eb="13">
      <t>コウカン</t>
    </rPh>
    <rPh sb="13" eb="14">
      <t>オヨ</t>
    </rPh>
    <rPh sb="15" eb="17">
      <t>レンケイ</t>
    </rPh>
    <phoneticPr fontId="2"/>
  </si>
  <si>
    <t>電話番号</t>
    <rPh sb="0" eb="4">
      <t>デンワバンゴウ</t>
    </rPh>
    <phoneticPr fontId="2"/>
  </si>
  <si>
    <t>免許の番号</t>
    <rPh sb="0" eb="2">
      <t>メンキョ</t>
    </rPh>
    <rPh sb="3" eb="5">
      <t>バンゴウ</t>
    </rPh>
    <phoneticPr fontId="2"/>
  </si>
  <si>
    <t>勤務状況（常勤・非常勤）</t>
    <rPh sb="0" eb="2">
      <t>キンム</t>
    </rPh>
    <rPh sb="2" eb="4">
      <t>ジョウキョウ</t>
    </rPh>
    <rPh sb="5" eb="7">
      <t>ジョウキン</t>
    </rPh>
    <rPh sb="8" eb="11">
      <t>ヒジョウキン</t>
    </rPh>
    <phoneticPr fontId="2"/>
  </si>
  <si>
    <t>勤務状況</t>
    <rPh sb="0" eb="2">
      <t>キンム</t>
    </rPh>
    <rPh sb="2" eb="4">
      <t>ジョウキョウ</t>
    </rPh>
    <phoneticPr fontId="2"/>
  </si>
  <si>
    <t>常勤</t>
    <rPh sb="0" eb="2">
      <t>ジョウキン</t>
    </rPh>
    <phoneticPr fontId="2"/>
  </si>
  <si>
    <t>非常勤</t>
    <rPh sb="0" eb="3">
      <t>ヒジョウキン</t>
    </rPh>
    <phoneticPr fontId="2"/>
  </si>
  <si>
    <t>保存すると印刷用シートに反映されます。</t>
    <rPh sb="0" eb="2">
      <t>ホゾン</t>
    </rPh>
    <rPh sb="5" eb="8">
      <t>インサツヨウ</t>
    </rPh>
    <rPh sb="12" eb="14">
      <t>ハンエイ</t>
    </rPh>
    <phoneticPr fontId="2"/>
  </si>
  <si>
    <t>摂取量の把握</t>
    <rPh sb="0" eb="3">
      <t>セッシュリョウ</t>
    </rPh>
    <rPh sb="4" eb="6">
      <t>ハアク</t>
    </rPh>
    <phoneticPr fontId="2"/>
  </si>
  <si>
    <t>残菜調査の有無</t>
    <rPh sb="0" eb="4">
      <t>ザンサイチョウサ</t>
    </rPh>
    <rPh sb="5" eb="7">
      <t>ウム</t>
    </rPh>
    <phoneticPr fontId="2"/>
  </si>
  <si>
    <t>全員</t>
    <rPh sb="0" eb="2">
      <t>ゼンイン</t>
    </rPh>
    <phoneticPr fontId="2"/>
  </si>
  <si>
    <t>一部</t>
    <rPh sb="0" eb="2">
      <t>イチブ</t>
    </rPh>
    <phoneticPr fontId="2"/>
  </si>
  <si>
    <t>残菜調査の対象</t>
    <rPh sb="0" eb="4">
      <t>ザンサイチョウサ</t>
    </rPh>
    <rPh sb="5" eb="7">
      <t>タイショウ</t>
    </rPh>
    <phoneticPr fontId="2"/>
  </si>
  <si>
    <t>残菜調査の頻度</t>
    <rPh sb="0" eb="4">
      <t>ザンサイチョウサ</t>
    </rPh>
    <rPh sb="5" eb="7">
      <t>ヒンド</t>
    </rPh>
    <phoneticPr fontId="2"/>
  </si>
  <si>
    <t>　回数</t>
    <rPh sb="1" eb="3">
      <t>カイスウ</t>
    </rPh>
    <phoneticPr fontId="2"/>
  </si>
  <si>
    <t>対象者</t>
    <rPh sb="0" eb="2">
      <t>タイショウ</t>
    </rPh>
    <rPh sb="2" eb="3">
      <t>シャ</t>
    </rPh>
    <phoneticPr fontId="2"/>
  </si>
  <si>
    <t>頻度</t>
    <rPh sb="0" eb="2">
      <t>ヒンド</t>
    </rPh>
    <phoneticPr fontId="2"/>
  </si>
  <si>
    <t>毎食</t>
    <rPh sb="0" eb="2">
      <t>マイショク</t>
    </rPh>
    <phoneticPr fontId="2"/>
  </si>
  <si>
    <t>その他</t>
    <rPh sb="2" eb="3">
      <t>タ</t>
    </rPh>
    <phoneticPr fontId="2"/>
  </si>
  <si>
    <t>頻度②</t>
    <rPh sb="0" eb="2">
      <t>ヒンド</t>
    </rPh>
    <phoneticPr fontId="2"/>
  </si>
  <si>
    <t>日</t>
    <rPh sb="0" eb="1">
      <t>ニチ</t>
    </rPh>
    <phoneticPr fontId="2"/>
  </si>
  <si>
    <t>週</t>
    <rPh sb="0" eb="1">
      <t>シュウ</t>
    </rPh>
    <phoneticPr fontId="2"/>
  </si>
  <si>
    <t>月</t>
    <rPh sb="0" eb="1">
      <t>ツキ</t>
    </rPh>
    <phoneticPr fontId="2"/>
  </si>
  <si>
    <t>値入力</t>
    <rPh sb="0" eb="3">
      <t>アタイニュウリョク</t>
    </rPh>
    <phoneticPr fontId="2"/>
  </si>
  <si>
    <t>年</t>
    <rPh sb="0" eb="1">
      <t>ネン</t>
    </rPh>
    <phoneticPr fontId="2"/>
  </si>
  <si>
    <t>　その他（日・週・月・年）</t>
    <rPh sb="3" eb="4">
      <t>タ</t>
    </rPh>
    <rPh sb="5" eb="6">
      <t>ニチ</t>
    </rPh>
    <rPh sb="7" eb="8">
      <t>シュウ</t>
    </rPh>
    <rPh sb="9" eb="10">
      <t>ツキ</t>
    </rPh>
    <rPh sb="11" eb="12">
      <t>ネン</t>
    </rPh>
    <phoneticPr fontId="2"/>
  </si>
  <si>
    <t>その他の場合のみ入力</t>
    <rPh sb="2" eb="3">
      <t>タ</t>
    </rPh>
    <rPh sb="4" eb="6">
      <t>バアイ</t>
    </rPh>
    <rPh sb="8" eb="10">
      <t>ニュウリョク</t>
    </rPh>
    <phoneticPr fontId="2"/>
  </si>
  <si>
    <t>喫食量調査の有無</t>
    <rPh sb="0" eb="2">
      <t>キッショク</t>
    </rPh>
    <rPh sb="2" eb="3">
      <t>リョウ</t>
    </rPh>
    <rPh sb="3" eb="5">
      <t>チョウサ</t>
    </rPh>
    <rPh sb="6" eb="8">
      <t>ウム</t>
    </rPh>
    <phoneticPr fontId="2"/>
  </si>
  <si>
    <t>喫食量調査の対象</t>
    <rPh sb="0" eb="2">
      <t>キッショク</t>
    </rPh>
    <rPh sb="2" eb="3">
      <t>リョウ</t>
    </rPh>
    <rPh sb="3" eb="5">
      <t>チョウサ</t>
    </rPh>
    <rPh sb="6" eb="8">
      <t>タイショウ</t>
    </rPh>
    <phoneticPr fontId="2"/>
  </si>
  <si>
    <t>喫食量調査の頻度</t>
    <rPh sb="0" eb="2">
      <t>キッショク</t>
    </rPh>
    <rPh sb="2" eb="3">
      <t>リョウ</t>
    </rPh>
    <rPh sb="3" eb="5">
      <t>チョウサ</t>
    </rPh>
    <rPh sb="6" eb="8">
      <t>ヒンド</t>
    </rPh>
    <phoneticPr fontId="2"/>
  </si>
  <si>
    <t>比較評価頻度</t>
    <rPh sb="0" eb="4">
      <t>ヒカクヒョウカ</t>
    </rPh>
    <rPh sb="4" eb="6">
      <t>ヒンド</t>
    </rPh>
    <phoneticPr fontId="2"/>
  </si>
  <si>
    <t>毎月</t>
    <rPh sb="0" eb="2">
      <t>マイツキ</t>
    </rPh>
    <phoneticPr fontId="2"/>
  </si>
  <si>
    <t>報告月のみ</t>
    <rPh sb="0" eb="2">
      <t>ホウコク</t>
    </rPh>
    <rPh sb="2" eb="3">
      <t>ツキ</t>
    </rPh>
    <phoneticPr fontId="2"/>
  </si>
  <si>
    <t>無</t>
    <rPh sb="0" eb="1">
      <t>ナシ</t>
    </rPh>
    <phoneticPr fontId="2"/>
  </si>
  <si>
    <t>値入力</t>
    <rPh sb="0" eb="3">
      <t>アタイニュウリョク</t>
    </rPh>
    <phoneticPr fontId="2"/>
  </si>
  <si>
    <t>平均栄養量の単位</t>
    <rPh sb="0" eb="2">
      <t>ヘイキン</t>
    </rPh>
    <rPh sb="2" eb="4">
      <t>エイヨウ</t>
    </rPh>
    <rPh sb="4" eb="5">
      <t>リョウ</t>
    </rPh>
    <rPh sb="6" eb="8">
      <t>タンイ</t>
    </rPh>
    <phoneticPr fontId="2"/>
  </si>
  <si>
    <t>給食形態</t>
    <rPh sb="0" eb="4">
      <t>キュウショクケイタイ</t>
    </rPh>
    <phoneticPr fontId="2"/>
  </si>
  <si>
    <t>アレルギー対応</t>
    <rPh sb="5" eb="7">
      <t>タイオウ</t>
    </rPh>
    <phoneticPr fontId="2"/>
  </si>
  <si>
    <t>対応の有無</t>
    <rPh sb="0" eb="2">
      <t>タイオウ</t>
    </rPh>
    <rPh sb="3" eb="5">
      <t>ウム</t>
    </rPh>
    <phoneticPr fontId="2"/>
  </si>
  <si>
    <t>その他（内容）</t>
    <rPh sb="2" eb="3">
      <t>タ</t>
    </rPh>
    <rPh sb="4" eb="6">
      <t>ナイヨウ</t>
    </rPh>
    <phoneticPr fontId="2"/>
  </si>
  <si>
    <t>対象者がいない時のみ入力</t>
    <rPh sb="0" eb="3">
      <t>タイショウシャ</t>
    </rPh>
    <rPh sb="7" eb="8">
      <t>トキ</t>
    </rPh>
    <rPh sb="10" eb="12">
      <t>ニュウリョク</t>
    </rPh>
    <phoneticPr fontId="2"/>
  </si>
  <si>
    <t>専用または兼用</t>
    <rPh sb="0" eb="2">
      <t>センヨウ</t>
    </rPh>
    <rPh sb="5" eb="7">
      <t>ケンヨウ</t>
    </rPh>
    <phoneticPr fontId="2"/>
  </si>
  <si>
    <t>食堂の使用</t>
    <rPh sb="0" eb="2">
      <t>ショクドウ</t>
    </rPh>
    <rPh sb="3" eb="5">
      <t>シヨウ</t>
    </rPh>
    <phoneticPr fontId="2"/>
  </si>
  <si>
    <t>専用</t>
    <rPh sb="0" eb="2">
      <t>センヨウ</t>
    </rPh>
    <phoneticPr fontId="2"/>
  </si>
  <si>
    <t>兼用</t>
    <rPh sb="0" eb="2">
      <t>ケンヨウ</t>
    </rPh>
    <phoneticPr fontId="2"/>
  </si>
  <si>
    <t>ランチルームの有無</t>
    <rPh sb="7" eb="9">
      <t>ウム</t>
    </rPh>
    <phoneticPr fontId="2"/>
  </si>
  <si>
    <t>値入力</t>
    <rPh sb="0" eb="1">
      <t>アタイ</t>
    </rPh>
    <rPh sb="1" eb="3">
      <t>ニュウリョク</t>
    </rPh>
    <phoneticPr fontId="2"/>
  </si>
  <si>
    <t>)</t>
    <phoneticPr fontId="2"/>
  </si>
  <si>
    <t>【衛生管理マニュアルの作成】</t>
    <rPh sb="1" eb="3">
      <t>エイセイ</t>
    </rPh>
    <rPh sb="3" eb="5">
      <t>カンリ</t>
    </rPh>
    <rPh sb="11" eb="13">
      <t>サクセイ</t>
    </rPh>
    <phoneticPr fontId="2"/>
  </si>
  <si>
    <t>危機発生時の給食体制整備</t>
    <rPh sb="0" eb="5">
      <t>キキハッセイジ</t>
    </rPh>
    <rPh sb="6" eb="12">
      <t>キュウショクタイセイセイビ</t>
    </rPh>
    <phoneticPr fontId="2"/>
  </si>
  <si>
    <t>マニュアルの整備　災害</t>
    <rPh sb="6" eb="8">
      <t>セイビ</t>
    </rPh>
    <rPh sb="9" eb="11">
      <t>サイガイ</t>
    </rPh>
    <phoneticPr fontId="2"/>
  </si>
  <si>
    <t>マニュアルの整備　食中毒</t>
    <rPh sb="6" eb="8">
      <t>セイビ</t>
    </rPh>
    <rPh sb="9" eb="12">
      <t>ショクチュウドク</t>
    </rPh>
    <phoneticPr fontId="2"/>
  </si>
  <si>
    <t>マニュアルの整備　その他</t>
    <rPh sb="6" eb="8">
      <t>セイビ</t>
    </rPh>
    <rPh sb="11" eb="12">
      <t>タ</t>
    </rPh>
    <phoneticPr fontId="2"/>
  </si>
  <si>
    <t>マニュアルの整備　無</t>
    <rPh sb="6" eb="8">
      <t>セイビ</t>
    </rPh>
    <rPh sb="9" eb="10">
      <t>ナシ</t>
    </rPh>
    <phoneticPr fontId="2"/>
  </si>
  <si>
    <t>マニュアルの作成がないときのみ選択</t>
    <rPh sb="6" eb="8">
      <t>サクセイ</t>
    </rPh>
    <rPh sb="15" eb="17">
      <t>センタク</t>
    </rPh>
    <phoneticPr fontId="2"/>
  </si>
  <si>
    <t>【非常食の備蓄】</t>
    <rPh sb="1" eb="4">
      <t>ヒジョウショク</t>
    </rPh>
    <rPh sb="5" eb="7">
      <t>ビチク</t>
    </rPh>
    <phoneticPr fontId="2"/>
  </si>
  <si>
    <t>危機発生時の
給食体制整備</t>
    <rPh sb="0" eb="5">
      <t>キキハッセイジ</t>
    </rPh>
    <rPh sb="7" eb="13">
      <t>キュウショクタイセイセイビ</t>
    </rPh>
    <phoneticPr fontId="2"/>
  </si>
  <si>
    <t>印刷用シートでは、「○人分を○食分」となります。</t>
    <rPh sb="0" eb="3">
      <t>インサツヨウ</t>
    </rPh>
    <rPh sb="15" eb="16">
      <t>ショク</t>
    </rPh>
    <phoneticPr fontId="2"/>
  </si>
  <si>
    <t>非常食の備蓄の有/無</t>
    <rPh sb="0" eb="3">
      <t>ヒジョウショク</t>
    </rPh>
    <rPh sb="4" eb="6">
      <t>ビチク</t>
    </rPh>
    <rPh sb="7" eb="8">
      <t>アリ</t>
    </rPh>
    <rPh sb="9" eb="10">
      <t>ナシ</t>
    </rPh>
    <phoneticPr fontId="2"/>
  </si>
  <si>
    <t>非常食の人数</t>
    <rPh sb="4" eb="6">
      <t>ニンズウ</t>
    </rPh>
    <phoneticPr fontId="2"/>
  </si>
  <si>
    <t>非常食の食数</t>
    <rPh sb="4" eb="6">
      <t>ショクスウ</t>
    </rPh>
    <phoneticPr fontId="2"/>
  </si>
  <si>
    <t>保管場所</t>
    <rPh sb="0" eb="4">
      <t>ホカンバショ</t>
    </rPh>
    <phoneticPr fontId="2"/>
  </si>
  <si>
    <t>非常食の内容</t>
    <rPh sb="0" eb="3">
      <t>ヒジョウショク</t>
    </rPh>
    <rPh sb="4" eb="6">
      <t>ナイヨウ</t>
    </rPh>
    <phoneticPr fontId="2"/>
  </si>
  <si>
    <t>従事者の研修会参加
（前年度実績）</t>
    <phoneticPr fontId="2"/>
  </si>
  <si>
    <t>管理栄養士・栄養士</t>
    <phoneticPr fontId="2"/>
  </si>
  <si>
    <t>調理従事者・その他</t>
    <phoneticPr fontId="2"/>
  </si>
  <si>
    <t>栄養・給食管理に
関する課題</t>
    <phoneticPr fontId="2"/>
  </si>
  <si>
    <t>課題解決に向けての
対応計画及び評価</t>
    <phoneticPr fontId="2"/>
  </si>
  <si>
    <t>内容</t>
    <rPh sb="0" eb="2">
      <t>ナイヨウ</t>
    </rPh>
    <phoneticPr fontId="2"/>
  </si>
  <si>
    <t>報告書作成者</t>
    <rPh sb="0" eb="2">
      <t>ホウコク</t>
    </rPh>
    <rPh sb="3" eb="5">
      <t>サクセイ</t>
    </rPh>
    <rPh sb="5" eb="6">
      <t>シャ</t>
    </rPh>
    <phoneticPr fontId="2"/>
  </si>
  <si>
    <t>電話番号／FAX</t>
    <rPh sb="0" eb="2">
      <t>デンワ</t>
    </rPh>
    <rPh sb="2" eb="4">
      <t>バンゴウ</t>
    </rPh>
    <phoneticPr fontId="2"/>
  </si>
  <si>
    <t>TEL／FAX</t>
    <phoneticPr fontId="2"/>
  </si>
  <si>
    <r>
      <t>管理栄養士・栄養士の所属状況　　</t>
    </r>
    <r>
      <rPr>
        <sz val="9"/>
        <rFont val="ＭＳ 明朝"/>
        <family val="1"/>
        <charset val="128"/>
      </rPr>
      <t>※欄が不足する場合は別紙を作成してください。</t>
    </r>
    <rPh sb="6" eb="9">
      <t>エイヨウシ</t>
    </rPh>
    <rPh sb="10" eb="14">
      <t>ショゾクジョウキョウ</t>
    </rPh>
    <phoneticPr fontId="2"/>
  </si>
  <si>
    <t>(電話)</t>
    <rPh sb="1" eb="3">
      <t>デンワ</t>
    </rPh>
    <phoneticPr fontId="2"/>
  </si>
  <si>
    <t>栄養管理等について
検討する会議の実施</t>
    <rPh sb="14" eb="16">
      <t>カイギ</t>
    </rPh>
    <rPh sb="17" eb="19">
      <t>ジッシ</t>
    </rPh>
    <phoneticPr fontId="2"/>
  </si>
  <si>
    <t>(</t>
    <phoneticPr fontId="2"/>
  </si>
  <si>
    <t>残菜量調査</t>
    <rPh sb="0" eb="2">
      <t>ザンサイ</t>
    </rPh>
    <rPh sb="2" eb="3">
      <t>リョウ</t>
    </rPh>
    <rPh sb="3" eb="5">
      <t>チョウサ</t>
    </rPh>
    <phoneticPr fontId="2"/>
  </si>
  <si>
    <t>作業のポイント</t>
    <rPh sb="0" eb="2">
      <t>サギョウ</t>
    </rPh>
    <phoneticPr fontId="2"/>
  </si>
  <si>
    <t>個別</t>
    <phoneticPr fontId="2"/>
  </si>
  <si>
    <t>職種</t>
    <rPh sb="0" eb="2">
      <t>ショクシュ</t>
    </rPh>
    <phoneticPr fontId="2"/>
  </si>
  <si>
    <t>回/(</t>
    <phoneticPr fontId="2"/>
  </si>
  <si>
    <t>記入日</t>
    <rPh sb="0" eb="3">
      <t>キニュウビ</t>
    </rPh>
    <phoneticPr fontId="2"/>
  </si>
  <si>
    <t>連絡先（電話番号）</t>
    <rPh sb="0" eb="3">
      <t>レンラクサキ</t>
    </rPh>
    <rPh sb="4" eb="6">
      <t>デンワ</t>
    </rPh>
    <rPh sb="6" eb="8">
      <t>バンゴウ</t>
    </rPh>
    <phoneticPr fontId="2"/>
  </si>
  <si>
    <t>　　　（FAX番号）</t>
    <rPh sb="7" eb="9">
      <t>バンゴウ</t>
    </rPh>
    <phoneticPr fontId="2"/>
  </si>
  <si>
    <t>管理者（職名）</t>
    <rPh sb="0" eb="3">
      <t>カンリシャ</t>
    </rPh>
    <rPh sb="4" eb="6">
      <t>ショクメイ</t>
    </rPh>
    <phoneticPr fontId="2"/>
  </si>
  <si>
    <t>　　　（氏名）</t>
    <rPh sb="4" eb="6">
      <t>シメイ</t>
    </rPh>
    <phoneticPr fontId="2"/>
  </si>
  <si>
    <t>組織(栄養管理・給食部門の位置づけ)</t>
    <phoneticPr fontId="2"/>
  </si>
  <si>
    <t>調理師・調理員</t>
    <rPh sb="0" eb="3">
      <t>チョウリシ</t>
    </rPh>
    <rPh sb="4" eb="7">
      <t>チョウリイン</t>
    </rPh>
    <phoneticPr fontId="2"/>
  </si>
  <si>
    <t>給食形態</t>
    <phoneticPr fontId="2"/>
  </si>
  <si>
    <t>特 定 給 食 施 設 栄 養 報 告 書 （児童施設用）</t>
    <rPh sb="0" eb="1">
      <t>トク</t>
    </rPh>
    <rPh sb="2" eb="3">
      <t>テイ</t>
    </rPh>
    <rPh sb="4" eb="5">
      <t>キュウ</t>
    </rPh>
    <rPh sb="6" eb="7">
      <t>ショク</t>
    </rPh>
    <rPh sb="8" eb="9">
      <t>シ</t>
    </rPh>
    <rPh sb="10" eb="11">
      <t>セツ</t>
    </rPh>
    <rPh sb="12" eb="13">
      <t>エイ</t>
    </rPh>
    <rPh sb="14" eb="15">
      <t>ヨウ</t>
    </rPh>
    <rPh sb="16" eb="17">
      <t>ホウ</t>
    </rPh>
    <rPh sb="18" eb="19">
      <t>コク</t>
    </rPh>
    <rPh sb="20" eb="21">
      <t>ショ</t>
    </rPh>
    <rPh sb="23" eb="25">
      <t>ジドウ</t>
    </rPh>
    <rPh sb="25" eb="27">
      <t>シセツ</t>
    </rPh>
    <rPh sb="27" eb="28">
      <t>ヨウ</t>
    </rPh>
    <phoneticPr fontId="2"/>
  </si>
  <si>
    <t>様式第７号(その３)(第８条関係)</t>
    <rPh sb="0" eb="2">
      <t>ヨウシキ</t>
    </rPh>
    <rPh sb="2" eb="3">
      <t>ダイ</t>
    </rPh>
    <rPh sb="4" eb="5">
      <t>ゴウ</t>
    </rPh>
    <rPh sb="11" eb="12">
      <t>ダイ</t>
    </rPh>
    <rPh sb="13" eb="14">
      <t>ジョウ</t>
    </rPh>
    <rPh sb="14" eb="16">
      <t>カンケイ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</si>
  <si>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</si>
  <si>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(ﾒｰﾙｱﾄﾞﾚｽ)</t>
    <phoneticPr fontId="2"/>
  </si>
  <si>
    <t>施設種別</t>
    <rPh sb="0" eb="4">
      <t>シセツシュベツ</t>
    </rPh>
    <phoneticPr fontId="2"/>
  </si>
  <si>
    <t>施設種別</t>
    <rPh sb="0" eb="4">
      <t>シセツシュベツ</t>
    </rPh>
    <phoneticPr fontId="2"/>
  </si>
  <si>
    <t>児童養護施設</t>
    <rPh sb="0" eb="6">
      <t>ジドウヨウゴシセツ</t>
    </rPh>
    <phoneticPr fontId="2"/>
  </si>
  <si>
    <t>認定こども園</t>
    <rPh sb="0" eb="2">
      <t>ニンテイ</t>
    </rPh>
    <rPh sb="5" eb="6">
      <t>エン</t>
    </rPh>
    <phoneticPr fontId="2"/>
  </si>
  <si>
    <t>その他</t>
    <rPh sb="2" eb="3">
      <t>タ</t>
    </rPh>
    <phoneticPr fontId="2"/>
  </si>
  <si>
    <t>健康な身体づくりを目指す</t>
    <phoneticPr fontId="2"/>
  </si>
  <si>
    <t>組織
（栄養管理・給食部門の位置付け）</t>
    <phoneticPr fontId="2"/>
  </si>
  <si>
    <t>組織図</t>
    <phoneticPr fontId="2"/>
  </si>
  <si>
    <t>　　　　電話</t>
    <rPh sb="4" eb="6">
      <t>デンワ</t>
    </rPh>
    <phoneticPr fontId="2"/>
  </si>
  <si>
    <t>保育士・教諭</t>
    <rPh sb="0" eb="3">
      <t>ホイクシ</t>
    </rPh>
    <rPh sb="4" eb="6">
      <t>キョウユ</t>
    </rPh>
    <phoneticPr fontId="2"/>
  </si>
  <si>
    <t>看護師</t>
    <rPh sb="0" eb="3">
      <t>カンゴシ</t>
    </rPh>
    <phoneticPr fontId="2"/>
  </si>
  <si>
    <t>年齢区分</t>
    <rPh sb="0" eb="4">
      <t>ネンレイクブン</t>
    </rPh>
    <phoneticPr fontId="2"/>
  </si>
  <si>
    <t>定員</t>
    <rPh sb="0" eb="2">
      <t>テイイン</t>
    </rPh>
    <phoneticPr fontId="2"/>
  </si>
  <si>
    <t>朝食</t>
    <rPh sb="0" eb="2">
      <t>チョウショク</t>
    </rPh>
    <phoneticPr fontId="2"/>
  </si>
  <si>
    <t>昼食</t>
    <rPh sb="0" eb="2">
      <t>チュウショク</t>
    </rPh>
    <phoneticPr fontId="2"/>
  </si>
  <si>
    <t>夕食</t>
    <rPh sb="0" eb="2">
      <t>ユウショク</t>
    </rPh>
    <phoneticPr fontId="2"/>
  </si>
  <si>
    <t>おやつ</t>
    <phoneticPr fontId="2"/>
  </si>
  <si>
    <t>（午前/午後）</t>
    <rPh sb="1" eb="3">
      <t>ゴゼン</t>
    </rPh>
    <rPh sb="4" eb="6">
      <t>ゴゴ</t>
    </rPh>
    <phoneticPr fontId="2"/>
  </si>
  <si>
    <t>その他の食事区分名
(朝・昼・夕・おやつ以外)</t>
    <rPh sb="2" eb="3">
      <t>タ</t>
    </rPh>
    <rPh sb="4" eb="6">
      <t>ショクジ</t>
    </rPh>
    <rPh sb="6" eb="8">
      <t>クブン</t>
    </rPh>
    <rPh sb="8" eb="9">
      <t>メイ</t>
    </rPh>
    <rPh sb="11" eb="12">
      <t>アサ</t>
    </rPh>
    <rPh sb="13" eb="14">
      <t>ヒル</t>
    </rPh>
    <rPh sb="15" eb="16">
      <t>ユウ</t>
    </rPh>
    <rPh sb="20" eb="22">
      <t>イガイ</t>
    </rPh>
    <phoneticPr fontId="2"/>
  </si>
  <si>
    <t>例：夜食、延長保育時の補食</t>
    <rPh sb="0" eb="1">
      <t>レイ</t>
    </rPh>
    <rPh sb="2" eb="4">
      <t>ヤショク</t>
    </rPh>
    <rPh sb="5" eb="7">
      <t>エンチョウ</t>
    </rPh>
    <rPh sb="7" eb="9">
      <t>ホイク</t>
    </rPh>
    <rPh sb="9" eb="10">
      <t>ジ</t>
    </rPh>
    <rPh sb="11" eb="13">
      <t>ホショク</t>
    </rPh>
    <phoneticPr fontId="2"/>
  </si>
  <si>
    <t>年齢区分①</t>
    <rPh sb="0" eb="2">
      <t>ネンレイ</t>
    </rPh>
    <rPh sb="2" eb="4">
      <t>クブン</t>
    </rPh>
    <phoneticPr fontId="2"/>
  </si>
  <si>
    <t>年齢区分②</t>
    <rPh sb="0" eb="2">
      <t>ネンレイ</t>
    </rPh>
    <rPh sb="2" eb="4">
      <t>クブン</t>
    </rPh>
    <phoneticPr fontId="2"/>
  </si>
  <si>
    <t>年齢区分③</t>
    <rPh sb="0" eb="2">
      <t>ネンレイ</t>
    </rPh>
    <rPh sb="2" eb="4">
      <t>クブン</t>
    </rPh>
    <phoneticPr fontId="2"/>
  </si>
  <si>
    <t>　　　　　昼食数</t>
    <rPh sb="5" eb="7">
      <t>チュウショク</t>
    </rPh>
    <rPh sb="7" eb="8">
      <t>スウ</t>
    </rPh>
    <phoneticPr fontId="2"/>
  </si>
  <si>
    <t>　　　　　夕食数</t>
    <rPh sb="5" eb="7">
      <t>ユウショク</t>
    </rPh>
    <rPh sb="7" eb="8">
      <t>スウ</t>
    </rPh>
    <phoneticPr fontId="2"/>
  </si>
  <si>
    <t>　　　　　その他の食数</t>
    <rPh sb="7" eb="8">
      <t>タ</t>
    </rPh>
    <rPh sb="9" eb="10">
      <t>ショク</t>
    </rPh>
    <rPh sb="10" eb="11">
      <t>スウ</t>
    </rPh>
    <phoneticPr fontId="2"/>
  </si>
  <si>
    <t>職員</t>
    <rPh sb="0" eb="2">
      <t>ショクイン</t>
    </rPh>
    <phoneticPr fontId="2"/>
  </si>
  <si>
    <t>職員　朝食数</t>
    <rPh sb="0" eb="2">
      <t>ショクイン</t>
    </rPh>
    <rPh sb="3" eb="5">
      <t>チョウショク</t>
    </rPh>
    <rPh sb="5" eb="6">
      <t>スウ</t>
    </rPh>
    <phoneticPr fontId="2"/>
  </si>
  <si>
    <t>　　　昼食数</t>
    <rPh sb="3" eb="5">
      <t>チュウショク</t>
    </rPh>
    <rPh sb="5" eb="6">
      <t>スウ</t>
    </rPh>
    <phoneticPr fontId="2"/>
  </si>
  <si>
    <t>　　　夕食数</t>
    <rPh sb="3" eb="5">
      <t>ユウショク</t>
    </rPh>
    <rPh sb="5" eb="6">
      <t>スウ</t>
    </rPh>
    <phoneticPr fontId="2"/>
  </si>
  <si>
    <t>　　　その他の食数</t>
    <rPh sb="5" eb="6">
      <t>タ</t>
    </rPh>
    <rPh sb="7" eb="8">
      <t>ショク</t>
    </rPh>
    <rPh sb="8" eb="9">
      <t>スウ</t>
    </rPh>
    <phoneticPr fontId="2"/>
  </si>
  <si>
    <t>合計(朝食)</t>
    <rPh sb="0" eb="2">
      <t>ゴウケイ</t>
    </rPh>
    <rPh sb="3" eb="5">
      <t>チョウショク</t>
    </rPh>
    <phoneticPr fontId="2"/>
  </si>
  <si>
    <t>　　(昼食)</t>
    <rPh sb="3" eb="5">
      <t>チュウショク</t>
    </rPh>
    <phoneticPr fontId="2"/>
  </si>
  <si>
    <t>　　(夕食)</t>
    <rPh sb="3" eb="5">
      <t>ユウショク</t>
    </rPh>
    <phoneticPr fontId="2"/>
  </si>
  <si>
    <t>　　　　　おやつ数(午前)</t>
    <rPh sb="8" eb="9">
      <t>スウ</t>
    </rPh>
    <rPh sb="10" eb="12">
      <t>ゴゼン</t>
    </rPh>
    <phoneticPr fontId="2"/>
  </si>
  <si>
    <t>　　　　　　　　　(午後)</t>
    <rPh sb="10" eb="12">
      <t>ゴゴ</t>
    </rPh>
    <phoneticPr fontId="2"/>
  </si>
  <si>
    <t>/</t>
    <phoneticPr fontId="2"/>
  </si>
  <si>
    <t>　　(おやつ・午後)</t>
    <rPh sb="7" eb="9">
      <t>ゴゴ</t>
    </rPh>
    <phoneticPr fontId="2"/>
  </si>
  <si>
    <t>　　(おやつ・午前)</t>
    <rPh sb="7" eb="9">
      <t>ゴゼン</t>
    </rPh>
    <phoneticPr fontId="2"/>
  </si>
  <si>
    <t>定員</t>
    <rPh sb="0" eb="2">
      <t>テイイン</t>
    </rPh>
    <phoneticPr fontId="2"/>
  </si>
  <si>
    <t>園の入所定員を記載</t>
    <rPh sb="0" eb="1">
      <t>エン</t>
    </rPh>
    <rPh sb="2" eb="6">
      <t>ニュウショテイイン</t>
    </rPh>
    <rPh sb="7" eb="9">
      <t>キサイ</t>
    </rPh>
    <phoneticPr fontId="2"/>
  </si>
  <si>
    <t>定員数</t>
    <rPh sb="0" eb="3">
      <t>テイインスウ</t>
    </rPh>
    <phoneticPr fontId="2"/>
  </si>
  <si>
    <t>人</t>
    <rPh sb="0" eb="1">
      <t>ニン</t>
    </rPh>
    <phoneticPr fontId="2"/>
  </si>
  <si>
    <t>年齢区分④</t>
    <rPh sb="0" eb="2">
      <t>ネンレイ</t>
    </rPh>
    <rPh sb="2" eb="4">
      <t>クブン</t>
    </rPh>
    <phoneticPr fontId="2"/>
  </si>
  <si>
    <t>年齢区分⑤</t>
    <rPh sb="0" eb="2">
      <t>ネンレイ</t>
    </rPh>
    <rPh sb="2" eb="4">
      <t>クブン</t>
    </rPh>
    <phoneticPr fontId="2"/>
  </si>
  <si>
    <t>年齢区分⑥</t>
    <rPh sb="0" eb="2">
      <t>ネンレイ</t>
    </rPh>
    <rPh sb="2" eb="4">
      <t>クブン</t>
    </rPh>
    <phoneticPr fontId="2"/>
  </si>
  <si>
    <t>年齢区分①の人数・男</t>
    <rPh sb="0" eb="2">
      <t>ネンレイ</t>
    </rPh>
    <rPh sb="2" eb="4">
      <t>クブン</t>
    </rPh>
    <rPh sb="6" eb="8">
      <t>ニンズウ</t>
    </rPh>
    <rPh sb="9" eb="10">
      <t>オトコ</t>
    </rPh>
    <phoneticPr fontId="2"/>
  </si>
  <si>
    <t>※３歳以上のみ</t>
    <rPh sb="2" eb="5">
      <t>サイイジョウ</t>
    </rPh>
    <phoneticPr fontId="2"/>
  </si>
  <si>
    <t>男(人)</t>
    <phoneticPr fontId="2"/>
  </si>
  <si>
    <t>女(人)</t>
    <phoneticPr fontId="2"/>
  </si>
  <si>
    <t>年齢区分②の人数・男</t>
    <rPh sb="0" eb="2">
      <t>ネンレイ</t>
    </rPh>
    <rPh sb="2" eb="4">
      <t>クブン</t>
    </rPh>
    <rPh sb="6" eb="8">
      <t>ニンズウ</t>
    </rPh>
    <rPh sb="9" eb="10">
      <t>オトコ</t>
    </rPh>
    <phoneticPr fontId="2"/>
  </si>
  <si>
    <t>年齢区分③の人数・男</t>
    <rPh sb="0" eb="2">
      <t>ネンレイ</t>
    </rPh>
    <rPh sb="2" eb="4">
      <t>クブン</t>
    </rPh>
    <rPh sb="6" eb="8">
      <t>ニンズウ</t>
    </rPh>
    <rPh sb="9" eb="10">
      <t>オトコ</t>
    </rPh>
    <phoneticPr fontId="2"/>
  </si>
  <si>
    <t>年齢区分④の人数・男</t>
    <rPh sb="0" eb="2">
      <t>ネンレイ</t>
    </rPh>
    <rPh sb="2" eb="4">
      <t>クブン</t>
    </rPh>
    <rPh sb="6" eb="8">
      <t>ニンズウ</t>
    </rPh>
    <rPh sb="9" eb="10">
      <t>オトコ</t>
    </rPh>
    <phoneticPr fontId="2"/>
  </si>
  <si>
    <t>年齢区分⑥の人数・男</t>
    <rPh sb="0" eb="2">
      <t>ネンレイ</t>
    </rPh>
    <rPh sb="2" eb="4">
      <t>クブン</t>
    </rPh>
    <rPh sb="6" eb="8">
      <t>ニンズウ</t>
    </rPh>
    <rPh sb="9" eb="10">
      <t>オトコ</t>
    </rPh>
    <phoneticPr fontId="2"/>
  </si>
  <si>
    <t>合計(人)</t>
    <rPh sb="0" eb="2">
      <t>ゴウケイ</t>
    </rPh>
    <rPh sb="3" eb="4">
      <t>ニン</t>
    </rPh>
    <phoneticPr fontId="2"/>
  </si>
  <si>
    <t>その他の疾病状況③(内容)</t>
    <rPh sb="2" eb="3">
      <t>タ</t>
    </rPh>
    <rPh sb="4" eb="6">
      <t>シッペイ</t>
    </rPh>
    <rPh sb="6" eb="8">
      <t>ジョウキョウ</t>
    </rPh>
    <rPh sb="10" eb="12">
      <t>ナイヨウ</t>
    </rPh>
    <phoneticPr fontId="2"/>
  </si>
  <si>
    <t>脂質異常症</t>
    <phoneticPr fontId="2"/>
  </si>
  <si>
    <t xml:space="preserve">          合計</t>
    <rPh sb="10" eb="12">
      <t>ゴウケイ</t>
    </rPh>
    <phoneticPr fontId="2"/>
  </si>
  <si>
    <t>合　計</t>
    <rPh sb="0" eb="1">
      <t>ゴウ</t>
    </rPh>
    <rPh sb="2" eb="3">
      <t>ケイ</t>
    </rPh>
    <phoneticPr fontId="2"/>
  </si>
  <si>
    <t>給食量の調整</t>
    <rPh sb="0" eb="3">
      <t>キュウショクリョウ</t>
    </rPh>
    <rPh sb="4" eb="6">
      <t>チョウセイ</t>
    </rPh>
    <phoneticPr fontId="2"/>
  </si>
  <si>
    <t>【主食の量】</t>
    <rPh sb="1" eb="3">
      <t>シュショク</t>
    </rPh>
    <rPh sb="4" eb="5">
      <t>リョウ</t>
    </rPh>
    <phoneticPr fontId="2"/>
  </si>
  <si>
    <t>調整有</t>
    <rPh sb="0" eb="3">
      <t>チョウセイアリ</t>
    </rPh>
    <phoneticPr fontId="2"/>
  </si>
  <si>
    <t>【副食の量】</t>
    <rPh sb="1" eb="3">
      <t>フクショク</t>
    </rPh>
    <rPh sb="4" eb="5">
      <t>リョウ</t>
    </rPh>
    <phoneticPr fontId="2"/>
  </si>
  <si>
    <t>無</t>
    <rPh sb="0" eb="1">
      <t>ナシ</t>
    </rPh>
    <phoneticPr fontId="2"/>
  </si>
  <si>
    <t>(</t>
    <phoneticPr fontId="2"/>
  </si>
  <si>
    <t>)</t>
    <phoneticPr fontId="2"/>
  </si>
  <si>
    <t>種類・</t>
    <rPh sb="0" eb="2">
      <t>シュルイ</t>
    </rPh>
    <phoneticPr fontId="2"/>
  </si>
  <si>
    <t>個別対応</t>
    <rPh sb="0" eb="4">
      <t>コベツタイオウ</t>
    </rPh>
    <phoneticPr fontId="2"/>
  </si>
  <si>
    <t>3歳以上児</t>
    <rPh sb="1" eb="5">
      <t>サイイジョウジ</t>
    </rPh>
    <phoneticPr fontId="2"/>
  </si>
  <si>
    <t>離乳食</t>
    <rPh sb="0" eb="3">
      <t>リニュウショク</t>
    </rPh>
    <phoneticPr fontId="2"/>
  </si>
  <si>
    <t>延長保育の補食</t>
    <rPh sb="0" eb="4">
      <t>エンチョウホイク</t>
    </rPh>
    <rPh sb="5" eb="7">
      <t>ホショク</t>
    </rPh>
    <phoneticPr fontId="2"/>
  </si>
  <si>
    <t>)食</t>
    <rPh sb="1" eb="2">
      <t>ショク</t>
    </rPh>
    <phoneticPr fontId="2"/>
  </si>
  <si>
    <t>３歳未満</t>
    <rPh sb="1" eb="4">
      <t>サイミマン</t>
    </rPh>
    <phoneticPr fontId="2"/>
  </si>
  <si>
    <t>３歳以上</t>
    <rPh sb="1" eb="4">
      <t>サイイジョウ</t>
    </rPh>
    <phoneticPr fontId="2"/>
  </si>
  <si>
    <t>エネルギー　　　　       　(kcal)</t>
    <phoneticPr fontId="2"/>
  </si>
  <si>
    <t>(g)</t>
    <phoneticPr fontId="2"/>
  </si>
  <si>
    <t>(mg)</t>
    <phoneticPr fontId="2"/>
  </si>
  <si>
    <t>(µgRAE)</t>
    <phoneticPr fontId="2"/>
  </si>
  <si>
    <t>(%)</t>
    <phoneticPr fontId="2"/>
  </si>
  <si>
    <t>ﾋﾞﾀﾐﾝA(ﾚﾁﾉｰﾙ活性当量)</t>
    <rPh sb="12" eb="14">
      <t>カッセイ</t>
    </rPh>
    <phoneticPr fontId="2"/>
  </si>
  <si>
    <t>目標量</t>
    <rPh sb="0" eb="2">
      <t>モクヒョウ</t>
    </rPh>
    <rPh sb="2" eb="3">
      <t>リョウ</t>
    </rPh>
    <phoneticPr fontId="2"/>
  </si>
  <si>
    <t>給与栄養</t>
    <rPh sb="0" eb="2">
      <t>キュウヨ</t>
    </rPh>
    <rPh sb="2" eb="4">
      <t>エイヨウ</t>
    </rPh>
    <phoneticPr fontId="2"/>
  </si>
  <si>
    <t>実施給与</t>
    <rPh sb="0" eb="2">
      <t>ジッシ</t>
    </rPh>
    <rPh sb="2" eb="4">
      <t>キュウヨ</t>
    </rPh>
    <phoneticPr fontId="2"/>
  </si>
  <si>
    <t>栄養量</t>
    <rPh sb="0" eb="2">
      <t>エイヨウ</t>
    </rPh>
    <rPh sb="2" eb="3">
      <t>リョウ</t>
    </rPh>
    <phoneticPr fontId="2"/>
  </si>
  <si>
    <t>栄養に関する情報提供</t>
    <rPh sb="0" eb="2">
      <t>エイヨウ</t>
    </rPh>
    <rPh sb="3" eb="4">
      <t>カン</t>
    </rPh>
    <rPh sb="6" eb="8">
      <t>ジョウホウ</t>
    </rPh>
    <rPh sb="8" eb="10">
      <t>テイキョウ</t>
    </rPh>
    <phoneticPr fontId="2"/>
  </si>
  <si>
    <t>保育時間</t>
    <rPh sb="0" eb="2">
      <t>ホイク</t>
    </rPh>
    <rPh sb="2" eb="4">
      <t>ジカン</t>
    </rPh>
    <phoneticPr fontId="2"/>
  </si>
  <si>
    <t>食材料費
(1人当たり)</t>
    <rPh sb="7" eb="9">
      <t>ニンア</t>
    </rPh>
    <phoneticPr fontId="2"/>
  </si>
  <si>
    <t>/(</t>
    <phoneticPr fontId="2"/>
  </si>
  <si>
    <t>:</t>
    <phoneticPr fontId="2"/>
  </si>
  <si>
    <t>別の食種がある場合</t>
    <rPh sb="0" eb="1">
      <t>ベツ</t>
    </rPh>
    <rPh sb="2" eb="4">
      <t>ショクシュ</t>
    </rPh>
    <rPh sb="7" eb="9">
      <t>バアイ</t>
    </rPh>
    <phoneticPr fontId="2"/>
  </si>
  <si>
    <t>給食量の調整</t>
    <phoneticPr fontId="2"/>
  </si>
  <si>
    <t>給食量の調節がある場合、量の設定種類を記入してください（例：50g、80g、100g→３種類）。量の設定はなく、それぞれ個別対応している場合は個別対応「有」としてください。</t>
    <rPh sb="0" eb="2">
      <t>キュウショク</t>
    </rPh>
    <rPh sb="2" eb="3">
      <t>リョウ</t>
    </rPh>
    <rPh sb="4" eb="6">
      <t>チョウセツ</t>
    </rPh>
    <rPh sb="9" eb="11">
      <t>バアイ</t>
    </rPh>
    <rPh sb="12" eb="13">
      <t>リョウ</t>
    </rPh>
    <rPh sb="14" eb="16">
      <t>セッテイ</t>
    </rPh>
    <rPh sb="16" eb="18">
      <t>シュルイ</t>
    </rPh>
    <rPh sb="19" eb="21">
      <t>キニュウ</t>
    </rPh>
    <rPh sb="28" eb="29">
      <t>レイ</t>
    </rPh>
    <rPh sb="44" eb="46">
      <t>シュルイ</t>
    </rPh>
    <rPh sb="48" eb="49">
      <t>リョウ</t>
    </rPh>
    <rPh sb="50" eb="52">
      <t>セッテイ</t>
    </rPh>
    <rPh sb="60" eb="62">
      <t>コベツ</t>
    </rPh>
    <rPh sb="62" eb="64">
      <t>タイオウ</t>
    </rPh>
    <rPh sb="68" eb="70">
      <t>バアイ</t>
    </rPh>
    <rPh sb="71" eb="75">
      <t>コベツタイオウ</t>
    </rPh>
    <rPh sb="76" eb="77">
      <t>アリ</t>
    </rPh>
    <phoneticPr fontId="2"/>
  </si>
  <si>
    <t>－</t>
    <phoneticPr fontId="2"/>
  </si>
  <si>
    <t>【主食】量の調節　有/無</t>
    <rPh sb="4" eb="5">
      <t>リョウ</t>
    </rPh>
    <rPh sb="6" eb="8">
      <t>チョウセツ</t>
    </rPh>
    <rPh sb="9" eb="10">
      <t>タモツ</t>
    </rPh>
    <phoneticPr fontId="2"/>
  </si>
  <si>
    <t>　　　　　　　　　種類数</t>
    <rPh sb="9" eb="12">
      <t>シュルイスウ</t>
    </rPh>
    <phoneticPr fontId="2"/>
  </si>
  <si>
    <t>　　　　　　　　個別対応</t>
    <rPh sb="8" eb="12">
      <t>コベツタイオウ</t>
    </rPh>
    <phoneticPr fontId="2"/>
  </si>
  <si>
    <t>【副食】量の調節　有/無</t>
    <rPh sb="1" eb="2">
      <t>フク</t>
    </rPh>
    <rPh sb="4" eb="5">
      <t>リョウ</t>
    </rPh>
    <rPh sb="6" eb="8">
      <t>チョウセツ</t>
    </rPh>
    <rPh sb="9" eb="10">
      <t>タモツ</t>
    </rPh>
    <phoneticPr fontId="2"/>
  </si>
  <si>
    <t>給与栄養目標量と実施給与量の比較･評価</t>
    <phoneticPr fontId="2"/>
  </si>
  <si>
    <t>完全給食</t>
    <rPh sb="0" eb="2">
      <t>カンゼン</t>
    </rPh>
    <rPh sb="2" eb="4">
      <t>キュウショク</t>
    </rPh>
    <phoneticPr fontId="2"/>
  </si>
  <si>
    <t>副食給食</t>
    <rPh sb="0" eb="2">
      <t>フクショク</t>
    </rPh>
    <rPh sb="2" eb="4">
      <t>キュウショク</t>
    </rPh>
    <phoneticPr fontId="2"/>
  </si>
  <si>
    <t>離乳食</t>
    <rPh sb="0" eb="3">
      <t>リニュウショク</t>
    </rPh>
    <phoneticPr fontId="2"/>
  </si>
  <si>
    <t>値入力</t>
    <rPh sb="0" eb="3">
      <t>アタイニュウリョク</t>
    </rPh>
    <phoneticPr fontId="2"/>
  </si>
  <si>
    <t>延長保育の補食</t>
    <rPh sb="0" eb="4">
      <t>エンチョウホイク</t>
    </rPh>
    <rPh sb="5" eb="7">
      <t>ホショク</t>
    </rPh>
    <phoneticPr fontId="2"/>
  </si>
  <si>
    <t>朝食・昼食</t>
  </si>
  <si>
    <t>朝食・夕食</t>
  </si>
  <si>
    <t>昼食・夕食</t>
  </si>
  <si>
    <t>朝食・昼食・夕食</t>
  </si>
  <si>
    <t>【３歳未満児】
給与栄養目標量</t>
    <rPh sb="2" eb="6">
      <t>サイミマンジ</t>
    </rPh>
    <rPh sb="8" eb="10">
      <t>キュウヨ</t>
    </rPh>
    <rPh sb="10" eb="12">
      <t>エイヨウ</t>
    </rPh>
    <rPh sb="14" eb="15">
      <t>リョウ</t>
    </rPh>
    <phoneticPr fontId="2"/>
  </si>
  <si>
    <t>【３歳未満児】
実施給与栄養量</t>
    <rPh sb="8" eb="12">
      <t>ジッシキュウヨ</t>
    </rPh>
    <rPh sb="12" eb="14">
      <t>エイヨウ</t>
    </rPh>
    <rPh sb="14" eb="15">
      <t>リョウ</t>
    </rPh>
    <phoneticPr fontId="2"/>
  </si>
  <si>
    <t>【３歳以上児】
給与栄養目標量</t>
    <rPh sb="3" eb="5">
      <t>イジョウ</t>
    </rPh>
    <rPh sb="8" eb="10">
      <t>キュウヨ</t>
    </rPh>
    <rPh sb="10" eb="12">
      <t>エイヨウ</t>
    </rPh>
    <rPh sb="14" eb="15">
      <t>リョウ</t>
    </rPh>
    <phoneticPr fontId="2"/>
  </si>
  <si>
    <t>【３歳以上児】
実施給与栄養量</t>
    <rPh sb="3" eb="5">
      <t>イジョウ</t>
    </rPh>
    <rPh sb="8" eb="10">
      <t>ジッシ</t>
    </rPh>
    <rPh sb="10" eb="12">
      <t>キュウヨ</t>
    </rPh>
    <rPh sb="12" eb="14">
      <t>エイヨウ</t>
    </rPh>
    <rPh sb="14" eb="15">
      <t>リョウ</t>
    </rPh>
    <phoneticPr fontId="2"/>
  </si>
  <si>
    <t>食種</t>
    <rPh sb="0" eb="2">
      <t>ショクシュ</t>
    </rPh>
    <phoneticPr fontId="2"/>
  </si>
  <si>
    <t>保育所</t>
    <rPh sb="0" eb="3">
      <t>ホイクショ</t>
    </rPh>
    <phoneticPr fontId="2"/>
  </si>
  <si>
    <t>ポスター・写真等の掲示</t>
    <rPh sb="5" eb="7">
      <t>シャシン</t>
    </rPh>
    <rPh sb="7" eb="8">
      <t>トウ</t>
    </rPh>
    <rPh sb="9" eb="11">
      <t>ケイジ</t>
    </rPh>
    <phoneticPr fontId="2"/>
  </si>
  <si>
    <t>給食時間の活用</t>
    <phoneticPr fontId="2"/>
  </si>
  <si>
    <t>値入力</t>
    <rPh sb="0" eb="3">
      <t>アタイニュウリョク</t>
    </rPh>
    <phoneticPr fontId="2"/>
  </si>
  <si>
    <t>代表者について記入してください。
※資格者が複数の場合は別紙「管理栄養士・栄養士所属状況」に記入してください。</t>
    <rPh sb="0" eb="3">
      <t>ダイヒョウシャ</t>
    </rPh>
    <rPh sb="7" eb="9">
      <t>キニュウ</t>
    </rPh>
    <rPh sb="18" eb="21">
      <t>シカクシャ</t>
    </rPh>
    <rPh sb="22" eb="24">
      <t>フクスウ</t>
    </rPh>
    <rPh sb="25" eb="27">
      <t>バアイ</t>
    </rPh>
    <rPh sb="28" eb="30">
      <t>ベッシ</t>
    </rPh>
    <rPh sb="46" eb="48">
      <t>キニュウ</t>
    </rPh>
    <phoneticPr fontId="2"/>
  </si>
  <si>
    <t>管理栄養士又は栄養士の所属状況【施設側】</t>
    <rPh sb="0" eb="2">
      <t>カンリ</t>
    </rPh>
    <rPh sb="2" eb="5">
      <t>エイヨウシ</t>
    </rPh>
    <rPh sb="5" eb="6">
      <t>マタ</t>
    </rPh>
    <rPh sb="7" eb="9">
      <t>エイヨウ</t>
    </rPh>
    <rPh sb="9" eb="10">
      <t>シ</t>
    </rPh>
    <rPh sb="11" eb="13">
      <t>ショゾク</t>
    </rPh>
    <rPh sb="13" eb="15">
      <t>ジョウキョウ</t>
    </rPh>
    <phoneticPr fontId="2"/>
  </si>
  <si>
    <t>管理栄養士又は栄養士の所属状況【委託側】</t>
    <rPh sb="0" eb="2">
      <t>カンリ</t>
    </rPh>
    <rPh sb="2" eb="5">
      <t>エイヨウシ</t>
    </rPh>
    <rPh sb="5" eb="6">
      <t>マタ</t>
    </rPh>
    <rPh sb="7" eb="9">
      <t>エイヨウ</t>
    </rPh>
    <rPh sb="9" eb="10">
      <t>シ</t>
    </rPh>
    <rPh sb="11" eb="13">
      <t>ショゾク</t>
    </rPh>
    <rPh sb="13" eb="15">
      <t>ジョウキョウ</t>
    </rPh>
    <phoneticPr fontId="2"/>
  </si>
  <si>
    <t>　　(その他)</t>
    <rPh sb="5" eb="6">
      <t>タ</t>
    </rPh>
    <phoneticPr fontId="2"/>
  </si>
  <si>
    <t>　　　　　朝食数</t>
    <rPh sb="5" eb="7">
      <t>チョウショク</t>
    </rPh>
    <rPh sb="7" eb="8">
      <t>スウ</t>
    </rPh>
    <phoneticPr fontId="2"/>
  </si>
  <si>
    <t>※自動計算されます。</t>
  </si>
  <si>
    <t>記入例：○月○日</t>
    <rPh sb="0" eb="2">
      <t>キニュウ</t>
    </rPh>
    <rPh sb="2" eb="3">
      <t>レイ</t>
    </rPh>
    <rPh sb="5" eb="6">
      <t>ガツ</t>
    </rPh>
    <rPh sb="7" eb="8">
      <t>ニチ</t>
    </rPh>
    <phoneticPr fontId="2"/>
  </si>
  <si>
    <t>数値のみ</t>
    <rPh sb="0" eb="2">
      <t>スウチ</t>
    </rPh>
    <phoneticPr fontId="2"/>
  </si>
  <si>
    <t>厨房で使用する調理の指示書・献立表・計画書を指します。</t>
    <rPh sb="0" eb="2">
      <t>チュウボウ</t>
    </rPh>
    <rPh sb="3" eb="5">
      <t>シヨウ</t>
    </rPh>
    <rPh sb="7" eb="9">
      <t>チョウリ</t>
    </rPh>
    <rPh sb="10" eb="13">
      <t>シジショ</t>
    </rPh>
    <rPh sb="14" eb="17">
      <t>コンダテヒョウ</t>
    </rPh>
    <rPh sb="18" eb="21">
      <t>ケイカクショ</t>
    </rPh>
    <rPh sb="22" eb="23">
      <t>サ</t>
    </rPh>
    <phoneticPr fontId="2"/>
  </si>
  <si>
    <t>　　　　　実施内容</t>
    <rPh sb="5" eb="9">
      <t>ジッシナイヨウ</t>
    </rPh>
    <phoneticPr fontId="2"/>
  </si>
  <si>
    <t>個別指導　人数</t>
    <rPh sb="0" eb="2">
      <t>コベツ</t>
    </rPh>
    <rPh sb="2" eb="4">
      <t>シドウ</t>
    </rPh>
    <rPh sb="5" eb="7">
      <t>ニンズウ</t>
    </rPh>
    <phoneticPr fontId="2"/>
  </si>
  <si>
    <t>集団指導　その他①　指導</t>
    <rPh sb="0" eb="4">
      <t>シュウダンシドウ</t>
    </rPh>
    <rPh sb="7" eb="8">
      <t>タ</t>
    </rPh>
    <rPh sb="10" eb="12">
      <t>シドウ</t>
    </rPh>
    <phoneticPr fontId="2"/>
  </si>
  <si>
    <t>　　　　　　　　　　回数</t>
    <rPh sb="10" eb="12">
      <t>カイスウ</t>
    </rPh>
    <phoneticPr fontId="2"/>
  </si>
  <si>
    <t>　　　　　　　　　　人数</t>
    <rPh sb="10" eb="12">
      <t>ニンズウ</t>
    </rPh>
    <phoneticPr fontId="2"/>
  </si>
  <si>
    <t>　　　　　　　　　　内容</t>
    <rPh sb="10" eb="12">
      <t>ナイヨウ</t>
    </rPh>
    <phoneticPr fontId="2"/>
  </si>
  <si>
    <t>集団指導　その他②　指導</t>
    <rPh sb="0" eb="2">
      <t>シュウダン</t>
    </rPh>
    <rPh sb="2" eb="4">
      <t>シドウ</t>
    </rPh>
    <rPh sb="7" eb="8">
      <t>タ</t>
    </rPh>
    <rPh sb="10" eb="12">
      <t>シドウ</t>
    </rPh>
    <phoneticPr fontId="2"/>
  </si>
  <si>
    <t>集団指導（給食時間）回数</t>
    <rPh sb="0" eb="2">
      <t>シュウダン</t>
    </rPh>
    <rPh sb="2" eb="4">
      <t>シドウ</t>
    </rPh>
    <rPh sb="5" eb="7">
      <t>キュウショク</t>
    </rPh>
    <rPh sb="7" eb="9">
      <t>ジカン</t>
    </rPh>
    <rPh sb="10" eb="12">
      <t>カイスウ</t>
    </rPh>
    <phoneticPr fontId="2"/>
  </si>
  <si>
    <t>テーマ献立</t>
    <rPh sb="3" eb="5">
      <t>コンダテ</t>
    </rPh>
    <phoneticPr fontId="2"/>
  </si>
  <si>
    <t>実食材料費を入力してください。
(対象者(利用者)から徴収する金額ではない)</t>
    <rPh sb="0" eb="1">
      <t>ジツ</t>
    </rPh>
    <rPh sb="1" eb="2">
      <t>ショク</t>
    </rPh>
    <rPh sb="2" eb="5">
      <t>ザイリョウヒ</t>
    </rPh>
    <rPh sb="6" eb="8">
      <t>ニュウリョク</t>
    </rPh>
    <rPh sb="17" eb="20">
      <t>タイショウシャ</t>
    </rPh>
    <rPh sb="21" eb="24">
      <t>リヨウシャ</t>
    </rPh>
    <rPh sb="27" eb="29">
      <t>チョウシュウ</t>
    </rPh>
    <rPh sb="31" eb="33">
      <t>キンガク</t>
    </rPh>
    <phoneticPr fontId="2"/>
  </si>
  <si>
    <t xml:space="preserve">施設の給食担当部門名、職名、氏名、電話番号等を入力してください。
</t>
    <rPh sb="0" eb="2">
      <t>シセツ</t>
    </rPh>
    <rPh sb="3" eb="5">
      <t>キュウショク</t>
    </rPh>
    <rPh sb="5" eb="7">
      <t>タントウ</t>
    </rPh>
    <rPh sb="7" eb="9">
      <t>ブモン</t>
    </rPh>
    <rPh sb="9" eb="10">
      <t>メイ</t>
    </rPh>
    <rPh sb="11" eb="13">
      <t>ショクメイ</t>
    </rPh>
    <rPh sb="14" eb="16">
      <t>シメイ</t>
    </rPh>
    <rPh sb="21" eb="22">
      <t>トウ</t>
    </rPh>
    <rPh sb="23" eb="25">
      <t>ニュウリョク</t>
    </rPh>
    <phoneticPr fontId="2"/>
  </si>
  <si>
    <t>栄養教育の実施</t>
    <rPh sb="0" eb="2">
      <t>エイヨウ</t>
    </rPh>
    <rPh sb="2" eb="4">
      <t>キョウイク</t>
    </rPh>
    <rPh sb="5" eb="7">
      <t>ジッシ</t>
    </rPh>
    <phoneticPr fontId="2"/>
  </si>
  <si>
    <t>栄養に関する情報の提供</t>
    <phoneticPr fontId="2"/>
  </si>
  <si>
    <t>栄養管理等について検討する会議</t>
    <rPh sb="0" eb="2">
      <t>エイヨウ</t>
    </rPh>
    <rPh sb="2" eb="5">
      <t>カンリトウ</t>
    </rPh>
    <rPh sb="9" eb="11">
      <t>ケントウ</t>
    </rPh>
    <rPh sb="13" eb="15">
      <t>カイギ</t>
    </rPh>
    <phoneticPr fontId="2"/>
  </si>
  <si>
    <t>【会議の目的】</t>
    <rPh sb="1" eb="3">
      <t>カイギ</t>
    </rPh>
    <rPh sb="4" eb="6">
      <t>モクテキ</t>
    </rPh>
    <phoneticPr fontId="2"/>
  </si>
  <si>
    <t>【会議の構成員】</t>
    <rPh sb="1" eb="3">
      <t>カイギ</t>
    </rPh>
    <rPh sb="4" eb="6">
      <t>コウセイ</t>
    </rPh>
    <rPh sb="6" eb="7">
      <t>イン</t>
    </rPh>
    <phoneticPr fontId="2"/>
  </si>
  <si>
    <t>　　　（メールアドレス）</t>
    <phoneticPr fontId="2"/>
  </si>
  <si>
    <t>※任意</t>
    <phoneticPr fontId="2"/>
  </si>
  <si>
    <t>昨年の実施回数を入力してください。</t>
    <rPh sb="0" eb="2">
      <t>サクネン</t>
    </rPh>
    <rPh sb="3" eb="5">
      <t>ジッシ</t>
    </rPh>
    <rPh sb="5" eb="7">
      <t>カイスウ</t>
    </rPh>
    <rPh sb="8" eb="10">
      <t>ニュウリョク</t>
    </rPh>
    <phoneticPr fontId="2"/>
  </si>
  <si>
    <t>【委託先】
※委託している場合に入力</t>
    <rPh sb="1" eb="4">
      <t>イタクサキ</t>
    </rPh>
    <rPh sb="7" eb="9">
      <t>イタク</t>
    </rPh>
    <rPh sb="13" eb="15">
      <t>バアイ</t>
    </rPh>
    <rPh sb="16" eb="18">
      <t>ニュウリョク</t>
    </rPh>
    <phoneticPr fontId="2"/>
  </si>
  <si>
    <t>【委託内容】
※委託している場合に入力</t>
    <rPh sb="1" eb="3">
      <t>イタク</t>
    </rPh>
    <rPh sb="3" eb="5">
      <t>ナイヨウ</t>
    </rPh>
    <phoneticPr fontId="2"/>
  </si>
  <si>
    <t>施設側、受託側それぞれに常勤、非常勤別、職種別に人数を入力してください。</t>
    <rPh sb="0" eb="2">
      <t>シセツ</t>
    </rPh>
    <rPh sb="2" eb="3">
      <t>ガワ</t>
    </rPh>
    <rPh sb="4" eb="6">
      <t>ジュタク</t>
    </rPh>
    <rPh sb="6" eb="7">
      <t>ガワ</t>
    </rPh>
    <rPh sb="12" eb="14">
      <t>ジョウキン</t>
    </rPh>
    <rPh sb="15" eb="18">
      <t>ヒジョウキン</t>
    </rPh>
    <rPh sb="18" eb="19">
      <t>ベツ</t>
    </rPh>
    <rPh sb="20" eb="22">
      <t>ショクシュ</t>
    </rPh>
    <rPh sb="22" eb="23">
      <t>ベツ</t>
    </rPh>
    <rPh sb="24" eb="26">
      <t>ニンズウ</t>
    </rPh>
    <rPh sb="27" eb="29">
      <t>ニュウリョク</t>
    </rPh>
    <phoneticPr fontId="2"/>
  </si>
  <si>
    <t>食塩相当量</t>
    <rPh sb="0" eb="2">
      <t>ショクエン</t>
    </rPh>
    <rPh sb="2" eb="4">
      <t>ソウトウ</t>
    </rPh>
    <rPh sb="4" eb="5">
      <t>リョウ</t>
    </rPh>
    <phoneticPr fontId="2"/>
  </si>
  <si>
    <t xml:space="preserve">設定した年齢区分ごとに性別、体格別に人数を入力してください。
※３～５歳は幼児身長体重曲線を用いて体格（肥満、やせ）の判定をし、該当した人数を入力してください。
</t>
    <rPh sb="64" eb="66">
      <t>ガイトウ</t>
    </rPh>
    <rPh sb="68" eb="70">
      <t>ニンズウ</t>
    </rPh>
    <phoneticPr fontId="2"/>
  </si>
  <si>
    <t>　　　　　　（男女の合計）</t>
    <rPh sb="7" eb="9">
      <t>ダンジョ</t>
    </rPh>
    <rPh sb="10" eb="12">
      <t>ゴウケイ</t>
    </rPh>
    <phoneticPr fontId="2"/>
  </si>
  <si>
    <t>食堂又はランチルーム</t>
    <rPh sb="0" eb="3">
      <t>ショクドウマタ</t>
    </rPh>
    <phoneticPr fontId="2"/>
  </si>
  <si>
    <t>その他の場合、頻度を入力</t>
    <rPh sb="2" eb="3">
      <t>タ</t>
    </rPh>
    <rPh sb="4" eb="6">
      <t>バアイ</t>
    </rPh>
    <rPh sb="7" eb="9">
      <t>ヒンド</t>
    </rPh>
    <rPh sb="10" eb="12">
      <t>ニュウリョク</t>
    </rPh>
    <phoneticPr fontId="2"/>
  </si>
  <si>
    <t>有の場合入力</t>
    <rPh sb="4" eb="6">
      <t>ニュウリョク</t>
    </rPh>
    <phoneticPr fontId="2"/>
  </si>
  <si>
    <t>値入力</t>
    <phoneticPr fontId="2"/>
  </si>
  <si>
    <t>※上記以外の食種の食費があれば記入</t>
    <rPh sb="1" eb="3">
      <t>ジョウキ</t>
    </rPh>
    <rPh sb="3" eb="5">
      <t>イガイ</t>
    </rPh>
    <rPh sb="6" eb="8">
      <t>ショクシュ</t>
    </rPh>
    <rPh sb="9" eb="11">
      <t>ショクヒ</t>
    </rPh>
    <rPh sb="15" eb="17">
      <t>キニュウ</t>
    </rPh>
    <phoneticPr fontId="2"/>
  </si>
  <si>
    <t>No.</t>
  </si>
  <si>
    <t>脂質エネルギー比</t>
    <rPh sb="7" eb="8">
      <t>ヒ</t>
    </rPh>
    <phoneticPr fontId="2"/>
  </si>
  <si>
    <t>脂質ｴﾈﾙｷﾞｰ比 　　　</t>
    <phoneticPr fontId="2"/>
  </si>
  <si>
    <t>目的・目標の有/無</t>
    <phoneticPr fontId="2"/>
  </si>
  <si>
    <t>　楽しい食生活を体験させる　　</t>
    <phoneticPr fontId="2"/>
  </si>
  <si>
    <t>　健康な身体づくりを目指す</t>
    <rPh sb="4" eb="5">
      <t>シン</t>
    </rPh>
    <phoneticPr fontId="2"/>
  </si>
  <si>
    <t>　充分な栄養素を摂取させる</t>
    <phoneticPr fontId="2"/>
  </si>
  <si>
    <t>　その他(内容)</t>
    <rPh sb="3" eb="4">
      <t>タ</t>
    </rPh>
    <rPh sb="5" eb="7">
      <t>ナイヨウ</t>
    </rPh>
    <phoneticPr fontId="2"/>
  </si>
  <si>
    <t>会議の有/無</t>
    <rPh sb="0" eb="2">
      <t>カイギ</t>
    </rPh>
    <phoneticPr fontId="2"/>
  </si>
  <si>
    <t>１日当たりの平均食数を年齢区分別に入力してください。
※例：乳児、未満児、幼児</t>
    <rPh sb="11" eb="13">
      <t>ネンレイ</t>
    </rPh>
    <rPh sb="28" eb="29">
      <t>レイ</t>
    </rPh>
    <rPh sb="30" eb="32">
      <t>ニュウジ</t>
    </rPh>
    <rPh sb="33" eb="36">
      <t>ミマンジ</t>
    </rPh>
    <rPh sb="37" eb="39">
      <t>ヨウジ</t>
    </rPh>
    <phoneticPr fontId="2"/>
  </si>
  <si>
    <t>作業指示書（献立表）</t>
    <rPh sb="0" eb="2">
      <t>サギョウ</t>
    </rPh>
    <rPh sb="2" eb="5">
      <t>シジショ</t>
    </rPh>
    <rPh sb="6" eb="8">
      <t>コンダテ</t>
    </rPh>
    <rPh sb="8" eb="9">
      <t>ヒョウ</t>
    </rPh>
    <phoneticPr fontId="2"/>
  </si>
  <si>
    <t>作業指示書(献立表)の有/無</t>
    <rPh sb="11" eb="12">
      <t>アリ</t>
    </rPh>
    <rPh sb="13" eb="14">
      <t>ナシ</t>
    </rPh>
    <phoneticPr fontId="2"/>
  </si>
  <si>
    <t>　献立名</t>
    <rPh sb="1" eb="3">
      <t>コンダテ</t>
    </rPh>
    <rPh sb="3" eb="4">
      <t>メイ</t>
    </rPh>
    <phoneticPr fontId="2"/>
  </si>
  <si>
    <t>　材料名</t>
    <rPh sb="1" eb="3">
      <t>ザイリョウ</t>
    </rPh>
    <rPh sb="3" eb="4">
      <t>メイ</t>
    </rPh>
    <phoneticPr fontId="2"/>
  </si>
  <si>
    <t>　純使用量(１人分)</t>
    <rPh sb="1" eb="2">
      <t>ジュン</t>
    </rPh>
    <rPh sb="2" eb="4">
      <t>シヨウ</t>
    </rPh>
    <rPh sb="4" eb="5">
      <t>リョウ</t>
    </rPh>
    <rPh sb="7" eb="9">
      <t>ニンブン</t>
    </rPh>
    <phoneticPr fontId="2"/>
  </si>
  <si>
    <t>　純使用量(食数分)</t>
    <rPh sb="1" eb="2">
      <t>ジュン</t>
    </rPh>
    <rPh sb="2" eb="4">
      <t>シヨウ</t>
    </rPh>
    <rPh sb="4" eb="5">
      <t>リョウ</t>
    </rPh>
    <rPh sb="6" eb="7">
      <t>ショク</t>
    </rPh>
    <rPh sb="7" eb="8">
      <t>スウ</t>
    </rPh>
    <rPh sb="8" eb="9">
      <t>ブン</t>
    </rPh>
    <phoneticPr fontId="2"/>
  </si>
  <si>
    <t>　作業指示のポイント</t>
    <rPh sb="1" eb="3">
      <t>サギョウ</t>
    </rPh>
    <rPh sb="3" eb="5">
      <t>シジ</t>
    </rPh>
    <phoneticPr fontId="2"/>
  </si>
  <si>
    <t>　個別対応内容(禁止食等)</t>
    <rPh sb="11" eb="12">
      <t>トウ</t>
    </rPh>
    <phoneticPr fontId="2"/>
  </si>
  <si>
    <t>　その他の内容</t>
    <rPh sb="3" eb="4">
      <t>タ</t>
    </rPh>
    <rPh sb="5" eb="7">
      <t>ナイヨウ</t>
    </rPh>
    <phoneticPr fontId="2"/>
  </si>
  <si>
    <t>情報提供の有/無</t>
    <rPh sb="5" eb="6">
      <t>アリ</t>
    </rPh>
    <rPh sb="7" eb="8">
      <t>ナシ</t>
    </rPh>
    <phoneticPr fontId="2"/>
  </si>
  <si>
    <t>　予定献立の配布・掲示</t>
    <phoneticPr fontId="2"/>
  </si>
  <si>
    <t>　栄養成分表示</t>
    <rPh sb="1" eb="7">
      <t>エイヨウセイブンヒョウジ</t>
    </rPh>
    <phoneticPr fontId="2"/>
  </si>
  <si>
    <t>　実物展示</t>
    <rPh sb="1" eb="5">
      <t>ジツブツテンジ</t>
    </rPh>
    <phoneticPr fontId="2"/>
  </si>
  <si>
    <t>　給食だより等の配布</t>
    <rPh sb="1" eb="3">
      <t>キュウショク</t>
    </rPh>
    <rPh sb="6" eb="7">
      <t>トウ</t>
    </rPh>
    <rPh sb="8" eb="10">
      <t>ハイフ</t>
    </rPh>
    <phoneticPr fontId="2"/>
  </si>
  <si>
    <t>　給食時間の活用</t>
    <phoneticPr fontId="2"/>
  </si>
  <si>
    <t>　ポスター・写真等の配布</t>
    <rPh sb="6" eb="8">
      <t>シャシン</t>
    </rPh>
    <rPh sb="8" eb="9">
      <t>トウ</t>
    </rPh>
    <rPh sb="10" eb="12">
      <t>ハイフ</t>
    </rPh>
    <phoneticPr fontId="2"/>
  </si>
  <si>
    <t>栄養教育の実施の有/無</t>
    <rPh sb="5" eb="7">
      <t>ジッシ</t>
    </rPh>
    <rPh sb="8" eb="9">
      <t>アリ</t>
    </rPh>
    <rPh sb="10" eb="11">
      <t>ナシ</t>
    </rPh>
    <phoneticPr fontId="2"/>
  </si>
  <si>
    <t>テーマ献立の有/無</t>
    <rPh sb="6" eb="7">
      <t>アリ</t>
    </rPh>
    <rPh sb="8" eb="9">
      <t>ナシ</t>
    </rPh>
    <phoneticPr fontId="2"/>
  </si>
  <si>
    <t>　行事食</t>
    <rPh sb="1" eb="3">
      <t>ギョウジ</t>
    </rPh>
    <rPh sb="3" eb="4">
      <t>ショク</t>
    </rPh>
    <phoneticPr fontId="2"/>
  </si>
  <si>
    <t>　健康に配慮した献立</t>
    <rPh sb="1" eb="3">
      <t>ケンコウ</t>
    </rPh>
    <rPh sb="4" eb="6">
      <t>ハイリョ</t>
    </rPh>
    <rPh sb="8" eb="10">
      <t>コンダテ</t>
    </rPh>
    <phoneticPr fontId="2"/>
  </si>
  <si>
    <t>　地元の食材献立</t>
    <rPh sb="1" eb="3">
      <t>ジモト</t>
    </rPh>
    <rPh sb="4" eb="8">
      <t>ショクザイコンダテ</t>
    </rPh>
    <phoneticPr fontId="2"/>
  </si>
  <si>
    <t>衛生点検表の記録</t>
    <rPh sb="2" eb="5">
      <t>テンケンヒョウ</t>
    </rPh>
    <rPh sb="6" eb="8">
      <t>キロク</t>
    </rPh>
    <phoneticPr fontId="2"/>
  </si>
  <si>
    <t>衛生管理マニュアルの作成</t>
    <phoneticPr fontId="2"/>
  </si>
  <si>
    <t>管理栄養士･栄養士 参加回数</t>
    <rPh sb="10" eb="14">
      <t>サンカカイスウ</t>
    </rPh>
    <phoneticPr fontId="2"/>
  </si>
  <si>
    <t>参加延べ人数</t>
    <rPh sb="0" eb="2">
      <t>サンカ</t>
    </rPh>
    <rPh sb="2" eb="3">
      <t>ノ</t>
    </rPh>
    <rPh sb="4" eb="6">
      <t>ニンズウ</t>
    </rPh>
    <phoneticPr fontId="2"/>
  </si>
  <si>
    <t>研修内容</t>
    <rPh sb="0" eb="4">
      <t>ケンシュウナイヨウ</t>
    </rPh>
    <phoneticPr fontId="2"/>
  </si>
  <si>
    <t>調理従事者･その他 参加回数</t>
    <rPh sb="10" eb="12">
      <t>サンカ</t>
    </rPh>
    <rPh sb="12" eb="14">
      <t>カイスウ</t>
    </rPh>
    <phoneticPr fontId="2"/>
  </si>
  <si>
    <t>集団指導（保育時間）回数</t>
    <rPh sb="0" eb="2">
      <t>シュウダン</t>
    </rPh>
    <rPh sb="2" eb="4">
      <t>シドウ</t>
    </rPh>
    <rPh sb="5" eb="7">
      <t>ホイク</t>
    </rPh>
    <rPh sb="7" eb="9">
      <t>ジカン</t>
    </rPh>
    <rPh sb="10" eb="12">
      <t>カイスウ</t>
    </rPh>
    <phoneticPr fontId="2"/>
  </si>
  <si>
    <t>※その他</t>
    <rPh sb="3" eb="4">
      <t>タ</t>
    </rPh>
    <phoneticPr fontId="2"/>
  </si>
  <si>
    <t>記入欄が足りない場合や補足等あれば入力ください。（印刷用シートには反映されません）</t>
    <rPh sb="0" eb="3">
      <t>キニュウラン</t>
    </rPh>
    <rPh sb="4" eb="5">
      <t>タ</t>
    </rPh>
    <rPh sb="8" eb="10">
      <t>バアイ</t>
    </rPh>
    <rPh sb="11" eb="13">
      <t>ホソク</t>
    </rPh>
    <rPh sb="13" eb="14">
      <t>トウ</t>
    </rPh>
    <rPh sb="17" eb="19">
      <t>ニュウリョク</t>
    </rPh>
    <rPh sb="25" eb="28">
      <t>インサツヨウ</t>
    </rPh>
    <rPh sb="33" eb="35">
      <t>ハンエイ</t>
    </rPh>
    <phoneticPr fontId="2"/>
  </si>
  <si>
    <t>免許取得年（年）</t>
    <rPh sb="0" eb="5">
      <t>メンキョシュトクネン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</si>
</sst>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$-411]ggge&quot;年&quot;m&quot;月&quot;d&quot;日&quot;;@"/>
    <numFmt numFmtId="177" formatCode="0.0_ "/>
    <numFmt numFmtId="178" formatCode="[$-411]ggge&quot;年&quot;m&quot;月&quot;"/>
    <numFmt numFmtId="179" formatCode="0.0"/>
    <numFmt numFmtId="180" formatCode="0_);[Red]\(0\)"/>
  </numFmts>
  <fonts count="21" x14ac:knownFonts="1">
    <font>
      <sz val="12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2"/>
      <charset val="128"/>
    </font>
    <font>
      <sz val="11"/>
      <name val="ＭＳ 明朝"/>
      <family val="1"/>
      <charset val="128"/>
    </font>
    <font>
      <vertAlign val="subscript"/>
      <sz val="10"/>
      <name val="ＭＳ 明朝"/>
      <family val="1"/>
      <charset val="128"/>
    </font>
    <font>
      <sz val="10"/>
      <name val="ＭＳ Ｐ明朝"/>
      <family val="1"/>
      <charset val="128"/>
    </font>
    <font>
      <vertAlign val="subscript"/>
      <sz val="10"/>
      <name val="ＭＳ Ｐ明朝"/>
      <family val="1"/>
      <charset val="128"/>
    </font>
    <font>
      <sz val="8"/>
      <name val="ＭＳ 明朝"/>
      <family val="2"/>
      <charset val="128"/>
    </font>
    <font>
      <sz val="10"/>
      <name val="ＭＳ 明朝"/>
      <family val="2"/>
      <charset val="128"/>
    </font>
    <font>
      <sz val="9"/>
      <name val="ＭＳ 明朝"/>
      <family val="2"/>
      <charset val="128"/>
    </font>
    <font>
      <sz val="9"/>
      <name val="ＭＳ 明朝"/>
      <family val="1"/>
      <charset val="128"/>
    </font>
    <font>
      <sz val="10"/>
      <name val="Century"/>
      <family val="1"/>
    </font>
    <font>
      <sz val="12"/>
      <name val="ＭＳ 明朝"/>
      <family val="2"/>
      <charset val="128"/>
    </font>
    <font>
      <sz val="8"/>
      <name val="ＭＳ 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2">
    <border>
      <left/>
      <right/>
      <top/>
      <bottom/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medium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auto="1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/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medium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32">
    <xf numFmtId="0" fontId="0" fillId="0" borderId="0" xfId="0">
      <alignment vertical="center"/>
    </xf>
    <xf numFmtId="0" fontId="1" fillId="3" borderId="3" xfId="0" applyFont="1" applyFill="1" applyBorder="1">
      <alignment vertical="center"/>
    </xf>
    <xf numFmtId="0" fontId="1" fillId="0" borderId="23" xfId="0" applyFont="1" applyBorder="1">
      <alignment vertical="center"/>
    </xf>
    <xf numFmtId="0" fontId="3" fillId="0" borderId="0" xfId="0" applyFont="1" applyAlignment="1">
      <alignment vertical="top"/>
    </xf>
    <xf numFmtId="0" fontId="4" fillId="0" borderId="30" xfId="0" applyFont="1" applyFill="1" applyBorder="1" applyAlignment="1">
      <alignment vertical="top"/>
    </xf>
    <xf numFmtId="0" fontId="4" fillId="0" borderId="31" xfId="0" applyFont="1" applyFill="1" applyBorder="1" applyAlignment="1">
      <alignment vertical="top"/>
    </xf>
    <xf numFmtId="0" fontId="4" fillId="0" borderId="32" xfId="0" applyFont="1" applyFill="1" applyBorder="1" applyAlignment="1">
      <alignment vertical="top"/>
    </xf>
    <xf numFmtId="0" fontId="4" fillId="0" borderId="29" xfId="0" applyFont="1" applyFill="1" applyBorder="1" applyAlignment="1">
      <alignment vertical="top"/>
    </xf>
    <xf numFmtId="0" fontId="4" fillId="0" borderId="41" xfId="0" applyFont="1" applyFill="1" applyBorder="1" applyAlignment="1">
      <alignment vertical="top"/>
    </xf>
    <xf numFmtId="55" fontId="4" fillId="0" borderId="32" xfId="0" applyNumberFormat="1" applyFont="1" applyFill="1" applyBorder="1" applyAlignment="1">
      <alignment vertical="top"/>
    </xf>
    <xf numFmtId="0" fontId="8" fillId="0" borderId="1" xfId="0" applyFont="1" applyFill="1" applyBorder="1" applyAlignment="1">
      <alignment vertical="top"/>
    </xf>
    <xf numFmtId="0" fontId="8" fillId="0" borderId="0" xfId="0" applyFont="1" applyFill="1" applyAlignment="1">
      <alignment vertical="top"/>
    </xf>
    <xf numFmtId="0" fontId="8" fillId="0" borderId="0" xfId="0" applyFont="1" applyFill="1" applyAlignment="1">
      <alignment horizontal="left" vertical="top"/>
    </xf>
    <xf numFmtId="0" fontId="8" fillId="0" borderId="0" xfId="0" applyFont="1" applyFill="1" applyAlignment="1">
      <alignment vertical="top" wrapText="1"/>
    </xf>
    <xf numFmtId="0" fontId="4" fillId="0" borderId="21" xfId="0" applyFont="1" applyFill="1" applyBorder="1" applyAlignment="1">
      <alignment vertical="top" wrapText="1"/>
    </xf>
    <xf numFmtId="0" fontId="13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left" vertical="center" wrapText="1"/>
    </xf>
    <xf numFmtId="0" fontId="13" fillId="0" borderId="0" xfId="0" applyFont="1" applyFill="1" applyBorder="1" applyAlignment="1">
      <alignment vertical="center"/>
    </xf>
    <xf numFmtId="0" fontId="15" fillId="6" borderId="13" xfId="0" applyFont="1" applyFill="1" applyBorder="1" applyAlignment="1">
      <alignment vertical="center"/>
    </xf>
    <xf numFmtId="0" fontId="15" fillId="6" borderId="13" xfId="0" applyFont="1" applyFill="1" applyBorder="1" applyAlignment="1">
      <alignment vertical="center" wrapText="1"/>
    </xf>
    <xf numFmtId="0" fontId="6" fillId="6" borderId="13" xfId="0" applyFont="1" applyFill="1" applyBorder="1" applyAlignment="1">
      <alignment vertical="center"/>
    </xf>
    <xf numFmtId="0" fontId="6" fillId="6" borderId="14" xfId="0" applyFont="1" applyFill="1" applyBorder="1" applyAlignment="1">
      <alignment vertical="center" textRotation="255"/>
    </xf>
    <xf numFmtId="0" fontId="6" fillId="6" borderId="0" xfId="0" applyFont="1" applyFill="1" applyBorder="1" applyAlignment="1">
      <alignment vertical="center"/>
    </xf>
    <xf numFmtId="0" fontId="15" fillId="6" borderId="0" xfId="0" applyFont="1" applyFill="1" applyBorder="1" applyAlignment="1">
      <alignment vertical="center" wrapText="1"/>
    </xf>
    <xf numFmtId="0" fontId="6" fillId="6" borderId="0" xfId="0" applyFont="1" applyFill="1" applyBorder="1" applyAlignment="1">
      <alignment vertical="center" textRotation="255"/>
    </xf>
    <xf numFmtId="0" fontId="6" fillId="6" borderId="21" xfId="0" applyFont="1" applyFill="1" applyBorder="1" applyAlignment="1">
      <alignment vertical="center" textRotation="255"/>
    </xf>
    <xf numFmtId="0" fontId="6" fillId="6" borderId="21" xfId="0" applyFont="1" applyFill="1" applyBorder="1" applyAlignment="1">
      <alignment vertical="center"/>
    </xf>
    <xf numFmtId="0" fontId="6" fillId="6" borderId="20" xfId="0" applyFont="1" applyFill="1" applyBorder="1" applyAlignment="1">
      <alignment vertical="center"/>
    </xf>
    <xf numFmtId="0" fontId="17" fillId="6" borderId="0" xfId="0" applyFont="1" applyFill="1" applyBorder="1">
      <alignment vertical="center"/>
    </xf>
    <xf numFmtId="0" fontId="6" fillId="6" borderId="16" xfId="0" applyFont="1" applyFill="1" applyBorder="1" applyAlignment="1">
      <alignment vertical="center"/>
    </xf>
    <xf numFmtId="0" fontId="17" fillId="6" borderId="18" xfId="0" applyFont="1" applyFill="1" applyBorder="1">
      <alignment vertical="center"/>
    </xf>
    <xf numFmtId="0" fontId="6" fillId="6" borderId="18" xfId="0" applyFont="1" applyFill="1" applyBorder="1" applyAlignment="1">
      <alignment vertical="center"/>
    </xf>
    <xf numFmtId="0" fontId="6" fillId="6" borderId="18" xfId="0" applyFont="1" applyFill="1" applyBorder="1" applyAlignment="1">
      <alignment vertical="center" textRotation="255"/>
    </xf>
    <xf numFmtId="0" fontId="6" fillId="6" borderId="19" xfId="0" applyFont="1" applyFill="1" applyBorder="1" applyAlignment="1">
      <alignment vertical="center" textRotation="255"/>
    </xf>
    <xf numFmtId="0" fontId="6" fillId="6" borderId="16" xfId="0" applyFont="1" applyFill="1" applyBorder="1" applyAlignment="1">
      <alignment vertical="center" textRotation="255"/>
    </xf>
    <xf numFmtId="0" fontId="6" fillId="6" borderId="15" xfId="0" applyFont="1" applyFill="1" applyBorder="1" applyAlignment="1">
      <alignment vertical="center" textRotation="255"/>
    </xf>
    <xf numFmtId="0" fontId="6" fillId="6" borderId="13" xfId="0" applyFont="1" applyFill="1" applyBorder="1" applyAlignment="1">
      <alignment vertical="center" textRotation="255"/>
    </xf>
    <xf numFmtId="0" fontId="17" fillId="6" borderId="13" xfId="0" applyFont="1" applyFill="1" applyBorder="1">
      <alignment vertical="center"/>
    </xf>
    <xf numFmtId="0" fontId="13" fillId="7" borderId="24" xfId="0" applyFont="1" applyFill="1" applyBorder="1" applyAlignment="1">
      <alignment vertical="center"/>
    </xf>
    <xf numFmtId="0" fontId="6" fillId="7" borderId="0" xfId="0" applyFont="1" applyFill="1" applyBorder="1" applyAlignment="1">
      <alignment vertical="center" wrapText="1"/>
    </xf>
    <xf numFmtId="0" fontId="13" fillId="7" borderId="0" xfId="0" applyFont="1" applyFill="1" applyBorder="1" applyAlignment="1">
      <alignment vertical="center"/>
    </xf>
    <xf numFmtId="0" fontId="6" fillId="7" borderId="12" xfId="0" applyFont="1" applyFill="1" applyBorder="1" applyAlignment="1">
      <alignment vertical="center"/>
    </xf>
    <xf numFmtId="0" fontId="6" fillId="7" borderId="61" xfId="0" applyFont="1" applyFill="1" applyBorder="1" applyAlignment="1">
      <alignment vertical="center"/>
    </xf>
    <xf numFmtId="0" fontId="6" fillId="7" borderId="11" xfId="0" applyFont="1" applyFill="1" applyBorder="1" applyAlignment="1">
      <alignment vertical="center"/>
    </xf>
    <xf numFmtId="0" fontId="6" fillId="7" borderId="5" xfId="0" applyFont="1" applyFill="1" applyBorder="1" applyAlignment="1">
      <alignment vertical="center"/>
    </xf>
    <xf numFmtId="0" fontId="6" fillId="7" borderId="45" xfId="0" applyFont="1" applyFill="1" applyBorder="1" applyAlignment="1">
      <alignment horizontal="right" vertical="center"/>
    </xf>
    <xf numFmtId="0" fontId="8" fillId="4" borderId="4" xfId="0" applyFont="1" applyFill="1" applyBorder="1" applyAlignment="1">
      <alignment horizontal="center" vertical="top" wrapText="1"/>
    </xf>
    <xf numFmtId="0" fontId="4" fillId="4" borderId="29" xfId="0" applyFont="1" applyFill="1" applyBorder="1" applyAlignment="1">
      <alignment horizontal="center" vertical="top"/>
    </xf>
    <xf numFmtId="0" fontId="14" fillId="0" borderId="0" xfId="0" applyFont="1" applyFill="1" applyAlignment="1">
      <alignment horizontal="left" vertical="center" wrapText="1"/>
    </xf>
    <xf numFmtId="0" fontId="4" fillId="0" borderId="77" xfId="0" applyFont="1" applyFill="1" applyBorder="1" applyAlignment="1">
      <alignment vertical="top"/>
    </xf>
    <xf numFmtId="0" fontId="4" fillId="0" borderId="78" xfId="0" applyFont="1" applyFill="1" applyBorder="1" applyAlignment="1">
      <alignment vertical="top"/>
    </xf>
    <xf numFmtId="0" fontId="8" fillId="4" borderId="79" xfId="0" applyFont="1" applyFill="1" applyBorder="1" applyAlignment="1">
      <alignment horizontal="center" vertical="top"/>
    </xf>
    <xf numFmtId="0" fontId="6" fillId="0" borderId="79" xfId="0" applyFont="1" applyFill="1" applyBorder="1" applyAlignment="1">
      <alignment horizontal="left" vertical="top" wrapText="1" shrinkToFit="1"/>
    </xf>
    <xf numFmtId="0" fontId="6" fillId="0" borderId="81" xfId="0" applyFont="1" applyFill="1" applyBorder="1" applyAlignment="1">
      <alignment vertical="top" wrapText="1" shrinkToFit="1"/>
    </xf>
    <xf numFmtId="0" fontId="4" fillId="0" borderId="0" xfId="0" applyFont="1" applyFill="1" applyBorder="1" applyAlignment="1">
      <alignment vertical="top"/>
    </xf>
    <xf numFmtId="0" fontId="4" fillId="0" borderId="0" xfId="0" applyFont="1" applyBorder="1" applyAlignment="1">
      <alignment vertical="top" wrapText="1"/>
    </xf>
    <xf numFmtId="0" fontId="4" fillId="4" borderId="84" xfId="0" applyFont="1" applyFill="1" applyBorder="1" applyAlignment="1">
      <alignment horizontal="center" vertical="top" wrapText="1"/>
    </xf>
    <xf numFmtId="0" fontId="8" fillId="0" borderId="36" xfId="0" applyFont="1" applyFill="1" applyBorder="1" applyAlignment="1">
      <alignment vertical="top"/>
    </xf>
    <xf numFmtId="0" fontId="8" fillId="0" borderId="44" xfId="0" applyFont="1" applyFill="1" applyBorder="1" applyAlignment="1">
      <alignment vertical="top"/>
    </xf>
    <xf numFmtId="0" fontId="8" fillId="0" borderId="85" xfId="0" applyFont="1" applyFill="1" applyBorder="1" applyAlignment="1">
      <alignment vertical="top"/>
    </xf>
    <xf numFmtId="0" fontId="4" fillId="0" borderId="42" xfId="0" applyFont="1" applyBorder="1" applyAlignment="1">
      <alignment vertical="top" wrapText="1"/>
    </xf>
    <xf numFmtId="0" fontId="4" fillId="0" borderId="33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center" wrapText="1"/>
    </xf>
    <xf numFmtId="0" fontId="6" fillId="7" borderId="13" xfId="0" applyFont="1" applyFill="1" applyBorder="1" applyAlignment="1">
      <alignment vertical="center"/>
    </xf>
    <xf numFmtId="0" fontId="6" fillId="0" borderId="92" xfId="0" applyFont="1" applyFill="1" applyBorder="1" applyAlignment="1">
      <alignment vertical="top" wrapText="1"/>
    </xf>
    <xf numFmtId="0" fontId="6" fillId="0" borderId="91" xfId="0" applyFont="1" applyFill="1" applyBorder="1" applyAlignment="1">
      <alignment vertical="top" wrapText="1" shrinkToFit="1"/>
    </xf>
    <xf numFmtId="0" fontId="3" fillId="0" borderId="0" xfId="0" applyFont="1" applyAlignment="1">
      <alignment vertical="top" wrapText="1"/>
    </xf>
    <xf numFmtId="0" fontId="4" fillId="0" borderId="19" xfId="0" applyFont="1" applyFill="1" applyBorder="1" applyAlignment="1">
      <alignment horizontal="left" vertical="top"/>
    </xf>
    <xf numFmtId="0" fontId="4" fillId="0" borderId="33" xfId="0" applyFont="1" applyBorder="1" applyAlignment="1">
      <alignment vertical="top" wrapText="1"/>
    </xf>
    <xf numFmtId="0" fontId="6" fillId="6" borderId="19" xfId="0" applyFont="1" applyFill="1" applyBorder="1" applyAlignment="1">
      <alignment vertical="center"/>
    </xf>
    <xf numFmtId="0" fontId="6" fillId="6" borderId="17" xfId="0" applyFont="1" applyFill="1" applyBorder="1" applyAlignment="1">
      <alignment vertical="center"/>
    </xf>
    <xf numFmtId="0" fontId="6" fillId="0" borderId="4" xfId="0" applyFont="1" applyFill="1" applyBorder="1" applyAlignment="1">
      <alignment vertical="top" wrapText="1" shrinkToFit="1"/>
    </xf>
    <xf numFmtId="0" fontId="6" fillId="0" borderId="3" xfId="0" applyFont="1" applyFill="1" applyBorder="1" applyAlignment="1">
      <alignment horizontal="left" vertical="top" wrapText="1" shrinkToFit="1"/>
    </xf>
    <xf numFmtId="0" fontId="4" fillId="0" borderId="79" xfId="0" applyFont="1" applyFill="1" applyBorder="1" applyAlignment="1">
      <alignment horizontal="left" vertical="top"/>
    </xf>
    <xf numFmtId="0" fontId="6" fillId="0" borderId="91" xfId="0" applyFont="1" applyFill="1" applyBorder="1" applyAlignment="1">
      <alignment vertical="top" wrapText="1"/>
    </xf>
    <xf numFmtId="0" fontId="6" fillId="0" borderId="111" xfId="0" applyFont="1" applyFill="1" applyBorder="1" applyAlignment="1">
      <alignment vertical="top" wrapText="1"/>
    </xf>
    <xf numFmtId="0" fontId="6" fillId="0" borderId="112" xfId="0" applyFont="1" applyFill="1" applyBorder="1" applyAlignment="1">
      <alignment vertical="top" wrapText="1"/>
    </xf>
    <xf numFmtId="0" fontId="6" fillId="0" borderId="104" xfId="0" applyFont="1" applyFill="1" applyBorder="1" applyAlignment="1">
      <alignment vertical="top" wrapText="1"/>
    </xf>
    <xf numFmtId="0" fontId="6" fillId="0" borderId="111" xfId="0" applyFont="1" applyFill="1" applyBorder="1" applyAlignment="1">
      <alignment vertical="top" wrapText="1" shrinkToFit="1"/>
    </xf>
    <xf numFmtId="0" fontId="6" fillId="0" borderId="105" xfId="0" applyFont="1" applyFill="1" applyBorder="1" applyAlignment="1">
      <alignment vertical="top" wrapText="1"/>
    </xf>
    <xf numFmtId="0" fontId="6" fillId="0" borderId="105" xfId="0" applyFont="1" applyFill="1" applyBorder="1" applyAlignment="1">
      <alignment vertical="top" wrapText="1" shrinkToFit="1"/>
    </xf>
    <xf numFmtId="0" fontId="6" fillId="0" borderId="112" xfId="0" applyFont="1" applyFill="1" applyBorder="1" applyAlignment="1">
      <alignment vertical="top" wrapText="1" shrinkToFit="1"/>
    </xf>
    <xf numFmtId="0" fontId="6" fillId="0" borderId="113" xfId="0" applyFont="1" applyFill="1" applyBorder="1" applyAlignment="1">
      <alignment vertical="top" wrapText="1" shrinkToFit="1"/>
    </xf>
    <xf numFmtId="0" fontId="6" fillId="0" borderId="4" xfId="0" applyFont="1" applyFill="1" applyBorder="1" applyAlignment="1">
      <alignment vertical="top" wrapText="1"/>
    </xf>
    <xf numFmtId="0" fontId="6" fillId="0" borderId="113" xfId="0" applyFont="1" applyFill="1" applyBorder="1" applyAlignment="1">
      <alignment vertical="top" wrapText="1"/>
    </xf>
    <xf numFmtId="0" fontId="6" fillId="0" borderId="82" xfId="0" applyFont="1" applyFill="1" applyBorder="1" applyAlignment="1">
      <alignment horizontal="left" vertical="top" wrapText="1" shrinkToFit="1"/>
    </xf>
    <xf numFmtId="0" fontId="6" fillId="0" borderId="26" xfId="0" applyFont="1" applyFill="1" applyBorder="1" applyAlignment="1">
      <alignment horizontal="left" vertical="top" wrapText="1" shrinkToFit="1"/>
    </xf>
    <xf numFmtId="0" fontId="6" fillId="0" borderId="26" xfId="0" applyFont="1" applyFill="1" applyBorder="1" applyAlignment="1">
      <alignment horizontal="center" vertical="top" wrapText="1" shrinkToFit="1"/>
    </xf>
    <xf numFmtId="0" fontId="6" fillId="0" borderId="80" xfId="0" applyFont="1" applyFill="1" applyBorder="1" applyAlignment="1">
      <alignment horizontal="left" vertical="top" wrapText="1" shrinkToFit="1"/>
    </xf>
    <xf numFmtId="0" fontId="4" fillId="0" borderId="21" xfId="0" applyFont="1" applyBorder="1" applyAlignment="1">
      <alignment vertical="top" wrapText="1"/>
    </xf>
    <xf numFmtId="0" fontId="3" fillId="0" borderId="7" xfId="0" applyFont="1" applyFill="1" applyBorder="1" applyAlignment="1" applyProtection="1">
      <alignment horizontal="left" vertical="top" wrapText="1"/>
      <protection locked="0"/>
    </xf>
    <xf numFmtId="0" fontId="3" fillId="0" borderId="8" xfId="0" applyFont="1" applyFill="1" applyBorder="1" applyAlignment="1" applyProtection="1">
      <alignment horizontal="left" vertical="top" wrapText="1"/>
      <protection locked="0"/>
    </xf>
    <xf numFmtId="0" fontId="3" fillId="0" borderId="37" xfId="0" applyFont="1" applyFill="1" applyBorder="1" applyAlignment="1" applyProtection="1">
      <alignment horizontal="left" vertical="top" wrapText="1"/>
      <protection locked="0"/>
    </xf>
    <xf numFmtId="0" fontId="3" fillId="0" borderId="100" xfId="0" applyFont="1" applyFill="1" applyBorder="1" applyAlignment="1" applyProtection="1">
      <alignment horizontal="left" vertical="top" wrapText="1"/>
      <protection locked="0"/>
    </xf>
    <xf numFmtId="0" fontId="3" fillId="0" borderId="46" xfId="0" applyFont="1" applyFill="1" applyBorder="1" applyAlignment="1" applyProtection="1">
      <alignment horizontal="left" vertical="top" wrapText="1"/>
      <protection locked="0"/>
    </xf>
    <xf numFmtId="0" fontId="3" fillId="0" borderId="40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 applyProtection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</xf>
    <xf numFmtId="0" fontId="3" fillId="2" borderId="37" xfId="0" applyFont="1" applyFill="1" applyBorder="1" applyAlignment="1" applyProtection="1">
      <alignment horizontal="left" vertical="top" wrapText="1"/>
    </xf>
    <xf numFmtId="0" fontId="3" fillId="0" borderId="35" xfId="0" applyFont="1" applyFill="1" applyBorder="1" applyAlignment="1" applyProtection="1">
      <alignment horizontal="left" vertical="top" wrapText="1"/>
      <protection locked="0"/>
    </xf>
    <xf numFmtId="0" fontId="3" fillId="0" borderId="86" xfId="0" applyFont="1" applyFill="1" applyBorder="1" applyAlignment="1" applyProtection="1">
      <alignment horizontal="left" vertical="top" wrapText="1"/>
      <protection locked="0"/>
    </xf>
    <xf numFmtId="179" fontId="3" fillId="0" borderId="8" xfId="0" applyNumberFormat="1" applyFont="1" applyFill="1" applyBorder="1" applyAlignment="1" applyProtection="1">
      <alignment horizontal="left" vertical="top" wrapText="1"/>
      <protection locked="0"/>
    </xf>
    <xf numFmtId="2" fontId="3" fillId="0" borderId="8" xfId="0" applyNumberFormat="1" applyFont="1" applyFill="1" applyBorder="1" applyAlignment="1" applyProtection="1">
      <alignment horizontal="left" vertical="top" wrapText="1"/>
      <protection locked="0"/>
    </xf>
    <xf numFmtId="179" fontId="3" fillId="0" borderId="37" xfId="0" applyNumberFormat="1" applyFont="1" applyFill="1" applyBorder="1" applyAlignment="1" applyProtection="1">
      <alignment horizontal="left" vertical="top" wrapText="1"/>
      <protection locked="0"/>
    </xf>
    <xf numFmtId="177" fontId="3" fillId="2" borderId="7" xfId="0" applyNumberFormat="1" applyFont="1" applyFill="1" applyBorder="1" applyAlignment="1" applyProtection="1">
      <alignment horizontal="left" vertical="top" wrapText="1"/>
    </xf>
    <xf numFmtId="177" fontId="3" fillId="2" borderId="8" xfId="0" applyNumberFormat="1" applyFont="1" applyFill="1" applyBorder="1" applyAlignment="1" applyProtection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6" fillId="0" borderId="39" xfId="0" applyFont="1" applyFill="1" applyBorder="1" applyAlignment="1">
      <alignment vertical="top" wrapText="1"/>
    </xf>
    <xf numFmtId="0" fontId="6" fillId="0" borderId="114" xfId="0" applyFont="1" applyFill="1" applyBorder="1" applyAlignment="1">
      <alignment vertical="top" wrapText="1"/>
    </xf>
    <xf numFmtId="0" fontId="6" fillId="0" borderId="115" xfId="0" applyFont="1" applyFill="1" applyBorder="1" applyAlignment="1">
      <alignment vertical="top" wrapText="1"/>
    </xf>
    <xf numFmtId="0" fontId="6" fillId="0" borderId="116" xfId="0" applyFont="1" applyFill="1" applyBorder="1" applyAlignment="1">
      <alignment vertical="top" wrapText="1"/>
    </xf>
    <xf numFmtId="0" fontId="6" fillId="0" borderId="92" xfId="0" applyFont="1" applyFill="1" applyBorder="1" applyAlignment="1">
      <alignment vertical="top" wrapText="1" shrinkToFit="1"/>
    </xf>
    <xf numFmtId="0" fontId="6" fillId="0" borderId="82" xfId="0" applyFont="1" applyFill="1" applyBorder="1" applyAlignment="1">
      <alignment vertical="top" wrapText="1" shrinkToFit="1"/>
    </xf>
    <xf numFmtId="0" fontId="6" fillId="0" borderId="26" xfId="0" applyFont="1" applyFill="1" applyBorder="1" applyAlignment="1">
      <alignment vertical="top" wrapText="1" shrinkToFit="1"/>
    </xf>
    <xf numFmtId="0" fontId="4" fillId="0" borderId="118" xfId="0" applyFont="1" applyFill="1" applyBorder="1" applyAlignment="1">
      <alignment vertical="top"/>
    </xf>
    <xf numFmtId="0" fontId="6" fillId="0" borderId="117" xfId="0" applyFont="1" applyFill="1" applyBorder="1" applyAlignment="1">
      <alignment vertical="top" wrapText="1" shrinkToFit="1"/>
    </xf>
    <xf numFmtId="180" fontId="3" fillId="0" borderId="37" xfId="0" quotePrefix="1" applyNumberFormat="1" applyFont="1" applyFill="1" applyBorder="1" applyAlignment="1" applyProtection="1">
      <alignment horizontal="left" vertical="top" wrapText="1"/>
      <protection locked="0"/>
    </xf>
    <xf numFmtId="180" fontId="3" fillId="0" borderId="86" xfId="0" quotePrefix="1" applyNumberFormat="1" applyFont="1" applyFill="1" applyBorder="1" applyAlignment="1" applyProtection="1">
      <alignment horizontal="left" vertical="top" wrapText="1"/>
      <protection locked="0"/>
    </xf>
    <xf numFmtId="56" fontId="3" fillId="0" borderId="37" xfId="0" applyNumberFormat="1" applyFont="1" applyFill="1" applyBorder="1" applyAlignment="1" applyProtection="1">
      <alignment horizontal="left" vertical="top" wrapText="1"/>
      <protection locked="0"/>
    </xf>
    <xf numFmtId="0" fontId="4" fillId="0" borderId="28" xfId="0" applyFont="1" applyFill="1" applyBorder="1" applyAlignment="1">
      <alignment vertical="top" wrapText="1"/>
    </xf>
    <xf numFmtId="0" fontId="4" fillId="0" borderId="28" xfId="0" applyFont="1" applyBorder="1" applyAlignment="1">
      <alignment vertical="top" wrapText="1"/>
    </xf>
    <xf numFmtId="0" fontId="6" fillId="0" borderId="120" xfId="0" applyFont="1" applyFill="1" applyBorder="1" applyAlignment="1">
      <alignment vertical="top" wrapText="1"/>
    </xf>
    <xf numFmtId="0" fontId="4" fillId="0" borderId="27" xfId="0" applyFont="1" applyFill="1" applyBorder="1" applyAlignment="1">
      <alignment vertical="top" wrapText="1"/>
    </xf>
    <xf numFmtId="0" fontId="4" fillId="0" borderId="105" xfId="0" applyFont="1" applyBorder="1" applyAlignment="1">
      <alignment vertical="top"/>
    </xf>
    <xf numFmtId="0" fontId="5" fillId="0" borderId="33" xfId="0" applyFont="1" applyFill="1" applyBorder="1" applyAlignment="1">
      <alignment vertical="top" wrapText="1"/>
    </xf>
    <xf numFmtId="0" fontId="4" fillId="0" borderId="16" xfId="0" applyFont="1" applyBorder="1" applyAlignment="1">
      <alignment vertical="top"/>
    </xf>
    <xf numFmtId="0" fontId="3" fillId="0" borderId="41" xfId="0" applyFont="1" applyBorder="1" applyAlignment="1">
      <alignment vertical="top"/>
    </xf>
    <xf numFmtId="0" fontId="4" fillId="0" borderId="35" xfId="0" applyFont="1" applyFill="1" applyBorder="1" applyAlignment="1" applyProtection="1">
      <alignment horizontal="left" vertical="top" wrapText="1"/>
      <protection locked="0"/>
    </xf>
    <xf numFmtId="0" fontId="4" fillId="0" borderId="46" xfId="0" applyFont="1" applyFill="1" applyBorder="1" applyAlignment="1" applyProtection="1">
      <alignment horizontal="left" vertical="top" wrapText="1"/>
      <protection locked="0"/>
    </xf>
    <xf numFmtId="0" fontId="6" fillId="0" borderId="103" xfId="0" applyFont="1" applyFill="1" applyBorder="1" applyAlignment="1">
      <alignment vertical="top" wrapText="1"/>
    </xf>
    <xf numFmtId="0" fontId="6" fillId="0" borderId="122" xfId="0" applyFont="1" applyFill="1" applyBorder="1" applyAlignment="1">
      <alignment vertical="top" wrapText="1"/>
    </xf>
    <xf numFmtId="0" fontId="6" fillId="0" borderId="119" xfId="0" applyFont="1" applyFill="1" applyBorder="1" applyAlignment="1">
      <alignment horizontal="left" vertical="top" wrapText="1" shrinkToFit="1"/>
    </xf>
    <xf numFmtId="0" fontId="4" fillId="0" borderId="19" xfId="0" applyFont="1" applyFill="1" applyBorder="1" applyAlignment="1">
      <alignment vertical="top" wrapText="1"/>
    </xf>
    <xf numFmtId="0" fontId="4" fillId="0" borderId="123" xfId="0" applyFont="1" applyFill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19" xfId="0" applyFont="1" applyFill="1" applyBorder="1" applyAlignment="1">
      <alignment vertical="top"/>
    </xf>
    <xf numFmtId="0" fontId="4" fillId="0" borderId="42" xfId="0" applyFont="1" applyFill="1" applyBorder="1" applyAlignment="1">
      <alignment vertical="top" wrapText="1"/>
    </xf>
    <xf numFmtId="0" fontId="4" fillId="0" borderId="84" xfId="0" applyFont="1" applyFill="1" applyBorder="1" applyAlignment="1">
      <alignment vertical="top" wrapText="1"/>
    </xf>
    <xf numFmtId="0" fontId="6" fillId="0" borderId="121" xfId="0" applyFont="1" applyFill="1" applyBorder="1" applyAlignment="1">
      <alignment horizontal="left" vertical="top" wrapText="1" shrinkToFit="1"/>
    </xf>
    <xf numFmtId="0" fontId="4" fillId="2" borderId="32" xfId="0" applyFont="1" applyFill="1" applyBorder="1" applyAlignment="1">
      <alignment vertical="top"/>
    </xf>
    <xf numFmtId="0" fontId="4" fillId="2" borderId="33" xfId="0" applyFont="1" applyFill="1" applyBorder="1" applyAlignment="1">
      <alignment vertical="top" wrapText="1"/>
    </xf>
    <xf numFmtId="0" fontId="8" fillId="2" borderId="46" xfId="0" applyFont="1" applyFill="1" applyBorder="1" applyAlignment="1" applyProtection="1">
      <alignment horizontal="left" vertical="top" wrapText="1"/>
    </xf>
    <xf numFmtId="0" fontId="4" fillId="2" borderId="77" xfId="0" applyFont="1" applyFill="1" applyBorder="1" applyAlignment="1">
      <alignment vertical="top"/>
    </xf>
    <xf numFmtId="0" fontId="8" fillId="0" borderId="124" xfId="0" applyFont="1" applyFill="1" applyBorder="1" applyAlignment="1">
      <alignment vertical="top"/>
    </xf>
    <xf numFmtId="0" fontId="8" fillId="0" borderId="2" xfId="0" applyFont="1" applyFill="1" applyBorder="1" applyAlignment="1">
      <alignment vertical="top"/>
    </xf>
    <xf numFmtId="0" fontId="3" fillId="4" borderId="35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top"/>
    </xf>
    <xf numFmtId="176" fontId="3" fillId="0" borderId="35" xfId="0" applyNumberFormat="1" applyFont="1" applyFill="1" applyBorder="1" applyAlignment="1" applyProtection="1">
      <alignment horizontal="left" vertical="top" wrapText="1"/>
      <protection locked="0"/>
    </xf>
    <xf numFmtId="176" fontId="4" fillId="0" borderId="29" xfId="0" applyNumberFormat="1" applyFont="1" applyFill="1" applyBorder="1" applyAlignment="1">
      <alignment vertical="top"/>
    </xf>
    <xf numFmtId="0" fontId="4" fillId="0" borderId="5" xfId="0" applyFont="1" applyFill="1" applyBorder="1" applyAlignment="1">
      <alignment vertical="top" wrapText="1"/>
    </xf>
    <xf numFmtId="0" fontId="6" fillId="0" borderId="91" xfId="0" applyFont="1" applyFill="1" applyBorder="1" applyAlignment="1">
      <alignment horizontal="right" vertical="top" wrapText="1"/>
    </xf>
    <xf numFmtId="0" fontId="6" fillId="0" borderId="111" xfId="0" applyFont="1" applyFill="1" applyBorder="1" applyAlignment="1">
      <alignment horizontal="right" vertical="top" wrapText="1"/>
    </xf>
    <xf numFmtId="0" fontId="6" fillId="0" borderId="104" xfId="0" applyFont="1" applyFill="1" applyBorder="1" applyAlignment="1">
      <alignment horizontal="right" vertical="top" wrapText="1"/>
    </xf>
    <xf numFmtId="180" fontId="3" fillId="2" borderId="7" xfId="0" applyNumberFormat="1" applyFont="1" applyFill="1" applyBorder="1" applyAlignment="1" applyProtection="1">
      <alignment horizontal="left" vertical="top" wrapText="1"/>
    </xf>
    <xf numFmtId="0" fontId="4" fillId="0" borderId="8" xfId="0" applyFont="1" applyFill="1" applyBorder="1" applyAlignment="1" applyProtection="1">
      <alignment horizontal="left" vertical="top" wrapText="1"/>
      <protection locked="0"/>
    </xf>
    <xf numFmtId="0" fontId="4" fillId="0" borderId="37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Border="1" applyAlignment="1">
      <alignment horizontal="left" vertical="center"/>
    </xf>
    <xf numFmtId="0" fontId="6" fillId="6" borderId="13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0" fontId="13" fillId="6" borderId="0" xfId="0" applyFont="1" applyFill="1" applyAlignment="1">
      <alignment vertical="center"/>
    </xf>
    <xf numFmtId="176" fontId="13" fillId="6" borderId="0" xfId="0" applyNumberFormat="1" applyFont="1" applyFill="1" applyAlignment="1">
      <alignment vertical="center"/>
    </xf>
    <xf numFmtId="0" fontId="13" fillId="6" borderId="0" xfId="0" applyFont="1" applyFill="1" applyBorder="1" applyAlignment="1">
      <alignment vertical="center"/>
    </xf>
    <xf numFmtId="0" fontId="13" fillId="6" borderId="9" xfId="0" applyFont="1" applyFill="1" applyBorder="1" applyAlignment="1">
      <alignment vertical="center"/>
    </xf>
    <xf numFmtId="0" fontId="13" fillId="6" borderId="12" xfId="0" applyFont="1" applyFill="1" applyBorder="1" applyAlignment="1">
      <alignment vertical="center" shrinkToFit="1"/>
    </xf>
    <xf numFmtId="0" fontId="13" fillId="6" borderId="45" xfId="0" applyFont="1" applyFill="1" applyBorder="1" applyAlignment="1">
      <alignment vertical="center" shrinkToFit="1"/>
    </xf>
    <xf numFmtId="0" fontId="15" fillId="6" borderId="107" xfId="0" applyFont="1" applyFill="1" applyBorder="1" applyAlignment="1">
      <alignment vertical="center"/>
    </xf>
    <xf numFmtId="0" fontId="6" fillId="6" borderId="58" xfId="0" applyFont="1" applyFill="1" applyBorder="1" applyAlignment="1">
      <alignment vertical="center"/>
    </xf>
    <xf numFmtId="0" fontId="13" fillId="6" borderId="58" xfId="0" applyFont="1" applyFill="1" applyBorder="1" applyAlignment="1">
      <alignment vertical="center"/>
    </xf>
    <xf numFmtId="0" fontId="13" fillId="6" borderId="59" xfId="0" applyFont="1" applyFill="1" applyBorder="1" applyAlignment="1">
      <alignment vertical="center"/>
    </xf>
    <xf numFmtId="0" fontId="6" fillId="6" borderId="106" xfId="0" applyFont="1" applyFill="1" applyBorder="1" applyAlignment="1">
      <alignment vertical="center"/>
    </xf>
    <xf numFmtId="0" fontId="14" fillId="6" borderId="13" xfId="0" applyFont="1" applyFill="1" applyBorder="1" applyAlignment="1">
      <alignment vertical="center" shrinkToFit="1"/>
    </xf>
    <xf numFmtId="0" fontId="14" fillId="6" borderId="61" xfId="0" applyFont="1" applyFill="1" applyBorder="1" applyAlignment="1">
      <alignment vertical="center" shrinkToFit="1"/>
    </xf>
    <xf numFmtId="0" fontId="15" fillId="6" borderId="18" xfId="0" applyFont="1" applyFill="1" applyBorder="1" applyAlignment="1">
      <alignment vertical="center" shrinkToFit="1"/>
    </xf>
    <xf numFmtId="0" fontId="13" fillId="6" borderId="18" xfId="0" applyFont="1" applyFill="1" applyBorder="1" applyAlignment="1">
      <alignment vertical="center"/>
    </xf>
    <xf numFmtId="0" fontId="13" fillId="6" borderId="62" xfId="0" applyFont="1" applyFill="1" applyBorder="1" applyAlignment="1">
      <alignment vertical="center"/>
    </xf>
    <xf numFmtId="0" fontId="15" fillId="6" borderId="12" xfId="0" applyFont="1" applyFill="1" applyBorder="1" applyAlignment="1">
      <alignment horizontal="left" vertical="center" shrinkToFit="1"/>
    </xf>
    <xf numFmtId="0" fontId="13" fillId="6" borderId="12" xfId="0" applyFont="1" applyFill="1" applyBorder="1" applyAlignment="1">
      <alignment vertical="center"/>
    </xf>
    <xf numFmtId="0" fontId="15" fillId="6" borderId="12" xfId="0" applyFont="1" applyFill="1" applyBorder="1" applyAlignment="1">
      <alignment horizontal="center" vertical="center" shrinkToFit="1"/>
    </xf>
    <xf numFmtId="0" fontId="14" fillId="6" borderId="12" xfId="0" applyFont="1" applyFill="1" applyBorder="1" applyAlignment="1">
      <alignment horizontal="left" vertical="center" shrinkToFit="1"/>
    </xf>
    <xf numFmtId="0" fontId="13" fillId="6" borderId="45" xfId="0" applyFont="1" applyFill="1" applyBorder="1" applyAlignment="1">
      <alignment vertical="center"/>
    </xf>
    <xf numFmtId="0" fontId="6" fillId="6" borderId="9" xfId="0" applyFont="1" applyFill="1" applyBorder="1" applyAlignment="1">
      <alignment vertical="center"/>
    </xf>
    <xf numFmtId="0" fontId="6" fillId="6" borderId="12" xfId="0" applyFont="1" applyFill="1" applyBorder="1" applyAlignment="1">
      <alignment vertical="center"/>
    </xf>
    <xf numFmtId="0" fontId="15" fillId="6" borderId="0" xfId="0" applyFont="1" applyFill="1" applyBorder="1" applyAlignment="1">
      <alignment vertical="center"/>
    </xf>
    <xf numFmtId="0" fontId="14" fillId="6" borderId="0" xfId="0" applyFont="1" applyFill="1" applyBorder="1" applyAlignment="1">
      <alignment vertical="center"/>
    </xf>
    <xf numFmtId="0" fontId="19" fillId="6" borderId="0" xfId="0" applyFont="1" applyFill="1" applyBorder="1" applyAlignment="1">
      <alignment vertical="center"/>
    </xf>
    <xf numFmtId="0" fontId="14" fillId="6" borderId="9" xfId="0" applyFont="1" applyFill="1" applyBorder="1" applyAlignment="1">
      <alignment vertical="center"/>
    </xf>
    <xf numFmtId="0" fontId="6" fillId="6" borderId="18" xfId="0" applyFont="1" applyFill="1" applyBorder="1" applyAlignment="1">
      <alignment horizontal="left" vertical="center"/>
    </xf>
    <xf numFmtId="0" fontId="15" fillId="6" borderId="18" xfId="0" applyFont="1" applyFill="1" applyBorder="1" applyAlignment="1">
      <alignment vertical="center"/>
    </xf>
    <xf numFmtId="0" fontId="14" fillId="6" borderId="18" xfId="0" applyFont="1" applyFill="1" applyBorder="1" applyAlignment="1">
      <alignment vertical="center"/>
    </xf>
    <xf numFmtId="0" fontId="15" fillId="6" borderId="18" xfId="0" applyFont="1" applyFill="1" applyBorder="1" applyAlignment="1">
      <alignment vertical="center" wrapText="1"/>
    </xf>
    <xf numFmtId="0" fontId="6" fillId="6" borderId="12" xfId="0" applyFont="1" applyFill="1" applyBorder="1" applyAlignment="1">
      <alignment vertical="center" shrinkToFit="1"/>
    </xf>
    <xf numFmtId="0" fontId="13" fillId="6" borderId="13" xfId="0" applyFont="1" applyFill="1" applyBorder="1" applyAlignment="1">
      <alignment vertical="center"/>
    </xf>
    <xf numFmtId="0" fontId="13" fillId="6" borderId="61" xfId="0" applyFont="1" applyFill="1" applyBorder="1" applyAlignment="1">
      <alignment vertical="center"/>
    </xf>
    <xf numFmtId="0" fontId="6" fillId="6" borderId="61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93" xfId="0" applyFont="1" applyFill="1" applyBorder="1" applyAlignment="1">
      <alignment vertical="center"/>
    </xf>
    <xf numFmtId="0" fontId="6" fillId="6" borderId="62" xfId="0" applyFont="1" applyFill="1" applyBorder="1" applyAlignment="1">
      <alignment vertical="center"/>
    </xf>
    <xf numFmtId="0" fontId="6" fillId="6" borderId="87" xfId="0" applyFont="1" applyFill="1" applyBorder="1" applyAlignment="1">
      <alignment vertical="center"/>
    </xf>
    <xf numFmtId="0" fontId="13" fillId="6" borderId="64" xfId="0" applyFont="1" applyFill="1" applyBorder="1" applyAlignment="1">
      <alignment vertical="center"/>
    </xf>
    <xf numFmtId="0" fontId="13" fillId="6" borderId="65" xfId="0" applyFont="1" applyFill="1" applyBorder="1" applyAlignment="1">
      <alignment vertical="center"/>
    </xf>
    <xf numFmtId="56" fontId="13" fillId="6" borderId="65" xfId="0" applyNumberFormat="1" applyFont="1" applyFill="1" applyBorder="1" applyAlignment="1">
      <alignment vertical="center" shrinkToFit="1"/>
    </xf>
    <xf numFmtId="0" fontId="13" fillId="6" borderId="72" xfId="0" applyFont="1" applyFill="1" applyBorder="1" applyAlignment="1">
      <alignment vertical="center"/>
    </xf>
    <xf numFmtId="0" fontId="6" fillId="6" borderId="45" xfId="0" applyFont="1" applyFill="1" applyBorder="1" applyAlignment="1">
      <alignment vertical="center"/>
    </xf>
    <xf numFmtId="0" fontId="6" fillId="6" borderId="5" xfId="0" applyFont="1" applyFill="1" applyBorder="1" applyAlignment="1">
      <alignment vertical="center"/>
    </xf>
    <xf numFmtId="0" fontId="6" fillId="6" borderId="95" xfId="0" applyFont="1" applyFill="1" applyBorder="1" applyAlignment="1">
      <alignment vertical="center"/>
    </xf>
    <xf numFmtId="0" fontId="6" fillId="6" borderId="65" xfId="0" applyFont="1" applyFill="1" applyBorder="1" applyAlignment="1">
      <alignment vertical="center" shrinkToFit="1"/>
    </xf>
    <xf numFmtId="0" fontId="6" fillId="6" borderId="65" xfId="0" applyFont="1" applyFill="1" applyBorder="1" applyAlignment="1">
      <alignment vertical="center"/>
    </xf>
    <xf numFmtId="0" fontId="6" fillId="6" borderId="72" xfId="0" applyFont="1" applyFill="1" applyBorder="1" applyAlignment="1">
      <alignment vertical="center"/>
    </xf>
    <xf numFmtId="0" fontId="6" fillId="6" borderId="74" xfId="0" applyFont="1" applyFill="1" applyBorder="1" applyAlignment="1">
      <alignment vertical="center"/>
    </xf>
    <xf numFmtId="178" fontId="13" fillId="6" borderId="59" xfId="0" applyNumberFormat="1" applyFont="1" applyFill="1" applyBorder="1" applyAlignment="1">
      <alignment horizontal="center" vertical="center" shrinkToFit="1"/>
    </xf>
    <xf numFmtId="0" fontId="6" fillId="6" borderId="59" xfId="0" applyFont="1" applyFill="1" applyBorder="1" applyAlignment="1">
      <alignment horizontal="center" vertical="center"/>
    </xf>
    <xf numFmtId="0" fontId="6" fillId="6" borderId="59" xfId="0" applyFont="1" applyFill="1" applyBorder="1" applyAlignment="1">
      <alignment vertical="center"/>
    </xf>
    <xf numFmtId="0" fontId="6" fillId="6" borderId="59" xfId="0" applyFont="1" applyFill="1" applyBorder="1" applyAlignment="1">
      <alignment horizontal="center" vertical="center" shrinkToFit="1"/>
    </xf>
    <xf numFmtId="0" fontId="6" fillId="6" borderId="69" xfId="0" applyFont="1" applyFill="1" applyBorder="1" applyAlignment="1">
      <alignment vertical="center"/>
    </xf>
    <xf numFmtId="0" fontId="6" fillId="6" borderId="68" xfId="0" applyFont="1" applyFill="1" applyBorder="1" applyAlignment="1">
      <alignment vertical="center"/>
    </xf>
    <xf numFmtId="0" fontId="6" fillId="6" borderId="70" xfId="0" applyFont="1" applyFill="1" applyBorder="1" applyAlignment="1">
      <alignment vertical="center"/>
    </xf>
    <xf numFmtId="0" fontId="6" fillId="6" borderId="61" xfId="0" applyFont="1" applyFill="1" applyBorder="1" applyAlignment="1">
      <alignment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vertical="center" wrapText="1"/>
    </xf>
    <xf numFmtId="0" fontId="6" fillId="6" borderId="19" xfId="0" applyFont="1" applyFill="1" applyBorder="1" applyAlignment="1">
      <alignment horizontal="left" vertical="center" wrapText="1"/>
    </xf>
    <xf numFmtId="0" fontId="13" fillId="6" borderId="11" xfId="0" applyFont="1" applyFill="1" applyBorder="1" applyAlignment="1">
      <alignment vertical="center"/>
    </xf>
    <xf numFmtId="0" fontId="6" fillId="6" borderId="12" xfId="0" applyFont="1" applyFill="1" applyBorder="1" applyAlignment="1">
      <alignment vertical="center" wrapText="1"/>
    </xf>
    <xf numFmtId="0" fontId="6" fillId="6" borderId="5" xfId="0" applyFont="1" applyFill="1" applyBorder="1" applyAlignment="1">
      <alignment horizontal="left" vertical="center"/>
    </xf>
    <xf numFmtId="0" fontId="10" fillId="6" borderId="11" xfId="0" applyFont="1" applyFill="1" applyBorder="1" applyAlignment="1">
      <alignment horizontal="left" vertical="center"/>
    </xf>
    <xf numFmtId="0" fontId="10" fillId="6" borderId="12" xfId="0" applyFont="1" applyFill="1" applyBorder="1" applyAlignment="1">
      <alignment horizontal="left" vertical="center"/>
    </xf>
    <xf numFmtId="0" fontId="10" fillId="6" borderId="11" xfId="0" applyFont="1" applyFill="1" applyBorder="1" applyAlignment="1">
      <alignment vertical="center"/>
    </xf>
    <xf numFmtId="0" fontId="10" fillId="6" borderId="12" xfId="0" applyFont="1" applyFill="1" applyBorder="1" applyAlignment="1">
      <alignment vertical="center"/>
    </xf>
    <xf numFmtId="0" fontId="10" fillId="6" borderId="17" xfId="0" applyFont="1" applyFill="1" applyBorder="1" applyAlignment="1">
      <alignment vertical="center"/>
    </xf>
    <xf numFmtId="0" fontId="10" fillId="6" borderId="18" xfId="0" applyFont="1" applyFill="1" applyBorder="1" applyAlignment="1">
      <alignment vertical="center"/>
    </xf>
    <xf numFmtId="0" fontId="6" fillId="6" borderId="15" xfId="0" applyFont="1" applyFill="1" applyBorder="1" applyAlignment="1">
      <alignment vertical="center"/>
    </xf>
    <xf numFmtId="0" fontId="6" fillId="6" borderId="0" xfId="0" applyFont="1" applyFill="1" applyBorder="1" applyAlignment="1">
      <alignment vertical="top"/>
    </xf>
    <xf numFmtId="0" fontId="6" fillId="6" borderId="0" xfId="0" applyFont="1" applyFill="1" applyBorder="1" applyAlignment="1">
      <alignment horizontal="left" vertical="top" shrinkToFit="1"/>
    </xf>
    <xf numFmtId="0" fontId="6" fillId="6" borderId="9" xfId="0" applyFont="1" applyFill="1" applyBorder="1" applyAlignment="1">
      <alignment vertical="top"/>
    </xf>
    <xf numFmtId="0" fontId="6" fillId="6" borderId="47" xfId="0" applyFont="1" applyFill="1" applyBorder="1" applyAlignment="1">
      <alignment vertical="center"/>
    </xf>
    <xf numFmtId="0" fontId="6" fillId="6" borderId="110" xfId="0" applyFont="1" applyFill="1" applyBorder="1" applyAlignment="1">
      <alignment vertical="center"/>
    </xf>
    <xf numFmtId="0" fontId="6" fillId="6" borderId="71" xfId="0" applyFont="1" applyFill="1" applyBorder="1" applyAlignment="1">
      <alignment vertical="center"/>
    </xf>
    <xf numFmtId="0" fontId="6" fillId="6" borderId="18" xfId="0" applyFont="1" applyFill="1" applyBorder="1" applyAlignment="1">
      <alignment horizontal="center" vertical="center" shrinkToFit="1"/>
    </xf>
    <xf numFmtId="0" fontId="13" fillId="6" borderId="101" xfId="0" applyFont="1" applyFill="1" applyBorder="1" applyAlignment="1">
      <alignment vertical="center"/>
    </xf>
    <xf numFmtId="0" fontId="6" fillId="6" borderId="102" xfId="0" applyFont="1" applyFill="1" applyBorder="1" applyAlignment="1">
      <alignment vertical="center"/>
    </xf>
    <xf numFmtId="0" fontId="6" fillId="6" borderId="11" xfId="0" applyFont="1" applyFill="1" applyBorder="1" applyAlignment="1">
      <alignment vertical="center"/>
    </xf>
    <xf numFmtId="0" fontId="15" fillId="6" borderId="12" xfId="0" applyFont="1" applyFill="1" applyBorder="1" applyAlignment="1">
      <alignment vertical="center" wrapText="1"/>
    </xf>
    <xf numFmtId="0" fontId="6" fillId="6" borderId="13" xfId="0" applyFont="1" applyFill="1" applyBorder="1" applyAlignment="1">
      <alignment horizontal="left" vertical="center"/>
    </xf>
    <xf numFmtId="0" fontId="6" fillId="6" borderId="61" xfId="0" applyFont="1" applyFill="1" applyBorder="1" applyAlignment="1">
      <alignment horizontal="left" vertical="center"/>
    </xf>
    <xf numFmtId="0" fontId="6" fillId="6" borderId="17" xfId="0" applyFont="1" applyFill="1" applyBorder="1" applyAlignment="1">
      <alignment horizontal="left" vertical="center"/>
    </xf>
    <xf numFmtId="0" fontId="6" fillId="6" borderId="62" xfId="0" applyFont="1" applyFill="1" applyBorder="1" applyAlignment="1">
      <alignment horizontal="left" vertical="center"/>
    </xf>
    <xf numFmtId="0" fontId="6" fillId="6" borderId="9" xfId="0" applyFont="1" applyFill="1" applyBorder="1" applyAlignment="1">
      <alignment horizontal="left" vertical="center"/>
    </xf>
    <xf numFmtId="0" fontId="6" fillId="6" borderId="18" xfId="0" applyFont="1" applyFill="1" applyBorder="1" applyAlignment="1">
      <alignment horizontal="left" vertical="center" shrinkToFit="1"/>
    </xf>
    <xf numFmtId="0" fontId="6" fillId="6" borderId="18" xfId="0" applyFont="1" applyFill="1" applyBorder="1" applyAlignment="1">
      <alignment vertical="top"/>
    </xf>
    <xf numFmtId="0" fontId="6" fillId="6" borderId="18" xfId="0" applyFont="1" applyFill="1" applyBorder="1" applyAlignment="1">
      <alignment horizontal="left" vertical="top" shrinkToFit="1"/>
    </xf>
    <xf numFmtId="0" fontId="13" fillId="6" borderId="16" xfId="0" applyFont="1" applyFill="1" applyBorder="1" applyAlignment="1">
      <alignment vertical="center"/>
    </xf>
    <xf numFmtId="0" fontId="6" fillId="6" borderId="47" xfId="0" applyFont="1" applyFill="1" applyBorder="1" applyAlignment="1">
      <alignment horizontal="left" vertical="center"/>
    </xf>
    <xf numFmtId="0" fontId="6" fillId="6" borderId="47" xfId="0" applyFont="1" applyFill="1" applyBorder="1" applyAlignment="1">
      <alignment horizontal="center" vertical="center"/>
    </xf>
    <xf numFmtId="0" fontId="13" fillId="6" borderId="47" xfId="0" applyFont="1" applyFill="1" applyBorder="1" applyAlignment="1">
      <alignment vertical="center"/>
    </xf>
    <xf numFmtId="0" fontId="13" fillId="6" borderId="71" xfId="0" applyFont="1" applyFill="1" applyBorder="1" applyAlignment="1">
      <alignment vertical="center"/>
    </xf>
    <xf numFmtId="0" fontId="13" fillId="6" borderId="19" xfId="0" applyFont="1" applyFill="1" applyBorder="1" applyAlignment="1">
      <alignment vertical="center"/>
    </xf>
    <xf numFmtId="0" fontId="6" fillId="6" borderId="13" xfId="0" applyFont="1" applyFill="1" applyBorder="1" applyAlignment="1">
      <alignment horizontal="center" vertical="center" shrinkToFit="1"/>
    </xf>
    <xf numFmtId="0" fontId="6" fillId="6" borderId="73" xfId="0" applyFont="1" applyFill="1" applyBorder="1" applyAlignment="1">
      <alignment horizontal="left" vertical="center" shrinkToFit="1"/>
    </xf>
    <xf numFmtId="0" fontId="6" fillId="6" borderId="65" xfId="0" applyFont="1" applyFill="1" applyBorder="1" applyAlignment="1">
      <alignment horizontal="left" vertical="center" shrinkToFit="1"/>
    </xf>
    <xf numFmtId="0" fontId="16" fillId="6" borderId="0" xfId="0" applyFont="1" applyFill="1" applyAlignment="1">
      <alignment vertical="center"/>
    </xf>
    <xf numFmtId="0" fontId="6" fillId="6" borderId="0" xfId="0" applyFont="1" applyFill="1" applyAlignment="1">
      <alignment vertical="center"/>
    </xf>
    <xf numFmtId="0" fontId="8" fillId="0" borderId="125" xfId="0" applyFont="1" applyFill="1" applyBorder="1" applyAlignment="1">
      <alignment vertical="top"/>
    </xf>
    <xf numFmtId="0" fontId="6" fillId="0" borderId="120" xfId="0" applyFont="1" applyFill="1" applyBorder="1" applyAlignment="1" applyProtection="1">
      <alignment vertical="top" wrapText="1"/>
      <protection locked="0"/>
    </xf>
    <xf numFmtId="0" fontId="4" fillId="0" borderId="126" xfId="0" applyFont="1" applyFill="1" applyBorder="1" applyAlignment="1">
      <alignment vertical="top"/>
    </xf>
    <xf numFmtId="0" fontId="8" fillId="0" borderId="127" xfId="0" applyFont="1" applyFill="1" applyBorder="1" applyAlignment="1">
      <alignment vertical="top"/>
    </xf>
    <xf numFmtId="0" fontId="6" fillId="0" borderId="128" xfId="0" applyFont="1" applyFill="1" applyBorder="1" applyAlignment="1" applyProtection="1">
      <alignment vertical="top" wrapText="1"/>
      <protection locked="0"/>
    </xf>
    <xf numFmtId="0" fontId="4" fillId="0" borderId="129" xfId="0" applyFont="1" applyFill="1" applyBorder="1" applyAlignment="1">
      <alignment vertical="top"/>
    </xf>
    <xf numFmtId="0" fontId="8" fillId="0" borderId="81" xfId="0" applyFont="1" applyFill="1" applyBorder="1" applyAlignment="1">
      <alignment horizontal="left" vertical="top"/>
    </xf>
    <xf numFmtId="0" fontId="6" fillId="0" borderId="130" xfId="0" applyFont="1" applyFill="1" applyBorder="1" applyAlignment="1" applyProtection="1">
      <alignment vertical="top" wrapText="1"/>
      <protection locked="0"/>
    </xf>
    <xf numFmtId="0" fontId="4" fillId="0" borderId="131" xfId="0" applyFont="1" applyFill="1" applyBorder="1" applyAlignment="1" applyProtection="1">
      <alignment horizontal="left" vertical="top" wrapText="1"/>
      <protection locked="0"/>
    </xf>
    <xf numFmtId="0" fontId="4" fillId="0" borderId="38" xfId="0" applyFont="1" applyFill="1" applyBorder="1" applyAlignment="1">
      <alignment vertical="top"/>
    </xf>
    <xf numFmtId="0" fontId="4" fillId="2" borderId="43" xfId="0" applyFont="1" applyFill="1" applyBorder="1" applyAlignment="1">
      <alignment horizontal="left" vertical="top"/>
    </xf>
    <xf numFmtId="0" fontId="4" fillId="2" borderId="16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1" xfId="0" applyFont="1" applyFill="1" applyBorder="1" applyAlignment="1">
      <alignment horizontal="left" vertical="top"/>
    </xf>
    <xf numFmtId="0" fontId="4" fillId="2" borderId="38" xfId="0" applyFont="1" applyFill="1" applyBorder="1" applyAlignment="1">
      <alignment horizontal="left" vertical="top"/>
    </xf>
    <xf numFmtId="0" fontId="4" fillId="2" borderId="19" xfId="0" applyFont="1" applyFill="1" applyBorder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33" xfId="0" applyFont="1" applyBorder="1" applyAlignment="1">
      <alignment horizontal="left" vertical="top" wrapText="1"/>
    </xf>
    <xf numFmtId="0" fontId="4" fillId="0" borderId="21" xfId="0" applyFont="1" applyFill="1" applyBorder="1" applyAlignment="1">
      <alignment horizontal="left" vertical="top" wrapText="1"/>
    </xf>
    <xf numFmtId="0" fontId="4" fillId="0" borderId="42" xfId="0" applyFont="1" applyBorder="1" applyAlignment="1">
      <alignment horizontal="left" vertical="top" wrapText="1"/>
    </xf>
    <xf numFmtId="0" fontId="6" fillId="0" borderId="121" xfId="0" applyFont="1" applyFill="1" applyBorder="1" applyAlignment="1">
      <alignment horizontal="left" vertical="top" wrapText="1" shrinkToFit="1"/>
    </xf>
    <xf numFmtId="0" fontId="6" fillId="0" borderId="34" xfId="0" applyFont="1" applyFill="1" applyBorder="1" applyAlignment="1">
      <alignment horizontal="left" vertical="top" wrapText="1" shrinkToFit="1"/>
    </xf>
    <xf numFmtId="0" fontId="6" fillId="0" borderId="26" xfId="0" applyFont="1" applyFill="1" applyBorder="1" applyAlignment="1">
      <alignment horizontal="left" vertical="top" wrapText="1" shrinkToFit="1"/>
    </xf>
    <xf numFmtId="0" fontId="6" fillId="0" borderId="80" xfId="0" applyFont="1" applyFill="1" applyBorder="1" applyAlignment="1">
      <alignment horizontal="left" vertical="top" wrapText="1" shrinkToFit="1"/>
    </xf>
    <xf numFmtId="0" fontId="6" fillId="0" borderId="23" xfId="0" applyFont="1" applyFill="1" applyBorder="1" applyAlignment="1">
      <alignment horizontal="left" vertical="top" wrapText="1" shrinkToFit="1"/>
    </xf>
    <xf numFmtId="0" fontId="6" fillId="0" borderId="81" xfId="0" applyFont="1" applyFill="1" applyBorder="1" applyAlignment="1">
      <alignment horizontal="left" vertical="top" wrapText="1" shrinkToFit="1"/>
    </xf>
    <xf numFmtId="0" fontId="6" fillId="0" borderId="83" xfId="0" applyFont="1" applyFill="1" applyBorder="1" applyAlignment="1">
      <alignment horizontal="left" vertical="top" wrapText="1" shrinkToFit="1"/>
    </xf>
    <xf numFmtId="0" fontId="6" fillId="0" borderId="82" xfId="0" applyFont="1" applyFill="1" applyBorder="1" applyAlignment="1">
      <alignment horizontal="left" vertical="top" wrapText="1" shrinkToFit="1"/>
    </xf>
    <xf numFmtId="0" fontId="6" fillId="0" borderId="103" xfId="0" applyFont="1" applyFill="1" applyBorder="1" applyAlignment="1">
      <alignment horizontal="left" vertical="top" wrapText="1" shrinkToFit="1"/>
    </xf>
    <xf numFmtId="0" fontId="6" fillId="0" borderId="92" xfId="0" applyFont="1" applyFill="1" applyBorder="1" applyAlignment="1">
      <alignment horizontal="left" vertical="top" wrapText="1" shrinkToFit="1"/>
    </xf>
    <xf numFmtId="0" fontId="6" fillId="0" borderId="104" xfId="0" applyFont="1" applyFill="1" applyBorder="1" applyAlignment="1">
      <alignment horizontal="left" vertical="top" wrapText="1" shrinkToFit="1"/>
    </xf>
    <xf numFmtId="0" fontId="4" fillId="0" borderId="21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4" fillId="0" borderId="10" xfId="0" applyFont="1" applyBorder="1" applyAlignment="1">
      <alignment horizontal="left" vertical="top" wrapText="1"/>
    </xf>
    <xf numFmtId="0" fontId="4" fillId="2" borderId="25" xfId="0" applyFont="1" applyFill="1" applyBorder="1" applyAlignment="1">
      <alignment horizontal="left" vertical="top"/>
    </xf>
    <xf numFmtId="0" fontId="4" fillId="0" borderId="42" xfId="0" applyFont="1" applyFill="1" applyBorder="1" applyAlignment="1">
      <alignment horizontal="left" vertical="top" wrapText="1"/>
    </xf>
    <xf numFmtId="0" fontId="4" fillId="0" borderId="28" xfId="0" applyFont="1" applyFill="1" applyBorder="1" applyAlignment="1">
      <alignment horizontal="left" vertical="top" wrapText="1"/>
    </xf>
    <xf numFmtId="0" fontId="6" fillId="7" borderId="15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15" fillId="6" borderId="13" xfId="0" applyFont="1" applyFill="1" applyBorder="1" applyAlignment="1">
      <alignment horizontal="center" vertical="center"/>
    </xf>
    <xf numFmtId="0" fontId="15" fillId="6" borderId="18" xfId="0" applyFont="1" applyFill="1" applyBorder="1" applyAlignment="1">
      <alignment horizontal="center" vertical="center"/>
    </xf>
    <xf numFmtId="0" fontId="15" fillId="6" borderId="18" xfId="0" applyFont="1" applyFill="1" applyBorder="1" applyAlignment="1">
      <alignment horizontal="left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61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62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20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0" fontId="13" fillId="7" borderId="51" xfId="0" applyFont="1" applyFill="1" applyBorder="1" applyAlignment="1">
      <alignment horizontal="right" vertical="center"/>
    </xf>
    <xf numFmtId="0" fontId="13" fillId="7" borderId="10" xfId="0" applyFont="1" applyFill="1" applyBorder="1" applyAlignment="1">
      <alignment horizontal="right" vertical="center"/>
    </xf>
    <xf numFmtId="0" fontId="13" fillId="7" borderId="52" xfId="0" applyFont="1" applyFill="1" applyBorder="1" applyAlignment="1">
      <alignment horizontal="right" vertical="center"/>
    </xf>
    <xf numFmtId="0" fontId="6" fillId="6" borderId="10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left" vertical="center" wrapText="1"/>
    </xf>
    <xf numFmtId="0" fontId="6" fillId="7" borderId="51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shrinkToFit="1"/>
    </xf>
    <xf numFmtId="0" fontId="6" fillId="7" borderId="15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shrinkToFit="1"/>
    </xf>
    <xf numFmtId="0" fontId="6" fillId="7" borderId="43" xfId="0" applyFont="1" applyFill="1" applyBorder="1" applyAlignment="1">
      <alignment horizontal="left" vertical="center" wrapText="1"/>
    </xf>
    <xf numFmtId="0" fontId="6" fillId="7" borderId="13" xfId="0" applyFont="1" applyFill="1" applyBorder="1" applyAlignment="1">
      <alignment horizontal="left" vertical="center" wrapText="1"/>
    </xf>
    <xf numFmtId="0" fontId="6" fillId="7" borderId="24" xfId="0" applyFont="1" applyFill="1" applyBorder="1" applyAlignment="1">
      <alignment horizontal="left" vertical="center" wrapText="1"/>
    </xf>
    <xf numFmtId="0" fontId="6" fillId="7" borderId="0" xfId="0" applyFont="1" applyFill="1" applyBorder="1" applyAlignment="1">
      <alignment horizontal="left" vertical="center" wrapText="1"/>
    </xf>
    <xf numFmtId="0" fontId="6" fillId="7" borderId="38" xfId="0" applyFont="1" applyFill="1" applyBorder="1" applyAlignment="1">
      <alignment horizontal="left" vertical="center" wrapText="1"/>
    </xf>
    <xf numFmtId="0" fontId="6" fillId="7" borderId="18" xfId="0" applyFont="1" applyFill="1" applyBorder="1" applyAlignment="1">
      <alignment horizontal="left" vertical="center" wrapText="1"/>
    </xf>
    <xf numFmtId="0" fontId="6" fillId="7" borderId="19" xfId="0" applyFont="1" applyFill="1" applyBorder="1" applyAlignment="1">
      <alignment horizontal="left" vertical="center" wrapText="1"/>
    </xf>
    <xf numFmtId="0" fontId="6" fillId="6" borderId="11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13" fillId="7" borderId="51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38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left" vertical="center"/>
    </xf>
    <xf numFmtId="0" fontId="10" fillId="6" borderId="12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 wrapText="1"/>
    </xf>
    <xf numFmtId="0" fontId="13" fillId="7" borderId="11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14" fillId="6" borderId="18" xfId="0" applyFont="1" applyFill="1" applyBorder="1" applyAlignment="1">
      <alignment horizontal="center" vertical="center"/>
    </xf>
    <xf numFmtId="0" fontId="15" fillId="6" borderId="18" xfId="0" applyFont="1" applyFill="1" applyBorder="1" applyAlignment="1">
      <alignment horizontal="center" vertical="center" shrinkToFit="1"/>
    </xf>
    <xf numFmtId="0" fontId="14" fillId="6" borderId="62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 shrinkToFit="1"/>
    </xf>
    <xf numFmtId="0" fontId="14" fillId="6" borderId="18" xfId="0" applyFont="1" applyFill="1" applyBorder="1" applyAlignment="1">
      <alignment horizontal="left" vertical="center" shrinkToFit="1"/>
    </xf>
    <xf numFmtId="0" fontId="15" fillId="6" borderId="18" xfId="0" applyFont="1" applyFill="1" applyBorder="1" applyAlignment="1">
      <alignment horizontal="left" vertical="center" shrinkToFit="1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5" fillId="6" borderId="2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horizontal="left" vertical="center"/>
    </xf>
    <xf numFmtId="0" fontId="6" fillId="7" borderId="11" xfId="0" applyFont="1" applyFill="1" applyBorder="1" applyAlignment="1">
      <alignment horizontal="center" vertical="center"/>
    </xf>
    <xf numFmtId="0" fontId="6" fillId="7" borderId="45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7" borderId="88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top"/>
    </xf>
    <xf numFmtId="0" fontId="6" fillId="7" borderId="24" xfId="0" applyFont="1" applyFill="1" applyBorder="1" applyAlignment="1">
      <alignment horizontal="left" vertical="center"/>
    </xf>
    <xf numFmtId="0" fontId="6" fillId="7" borderId="0" xfId="0" applyFont="1" applyFill="1" applyBorder="1" applyAlignment="1">
      <alignment horizontal="left" vertical="center"/>
    </xf>
    <xf numFmtId="0" fontId="6" fillId="7" borderId="21" xfId="0" applyFont="1" applyFill="1" applyBorder="1" applyAlignment="1">
      <alignment horizontal="left" vertical="center"/>
    </xf>
    <xf numFmtId="0" fontId="6" fillId="7" borderId="64" xfId="0" applyFont="1" applyFill="1" applyBorder="1" applyAlignment="1">
      <alignment horizontal="left" vertical="center"/>
    </xf>
    <xf numFmtId="0" fontId="6" fillId="7" borderId="65" xfId="0" applyFont="1" applyFill="1" applyBorder="1" applyAlignment="1">
      <alignment horizontal="left" vertical="center"/>
    </xf>
    <xf numFmtId="0" fontId="6" fillId="7" borderId="72" xfId="0" applyFont="1" applyFill="1" applyBorder="1" applyAlignment="1">
      <alignment horizontal="left" vertical="center"/>
    </xf>
    <xf numFmtId="0" fontId="6" fillId="6" borderId="47" xfId="0" applyFont="1" applyFill="1" applyBorder="1" applyAlignment="1">
      <alignment horizontal="center" vertical="center"/>
    </xf>
    <xf numFmtId="0" fontId="6" fillId="7" borderId="43" xfId="0" applyFont="1" applyFill="1" applyBorder="1" applyAlignment="1">
      <alignment vertical="center"/>
    </xf>
    <xf numFmtId="0" fontId="6" fillId="7" borderId="13" xfId="0" applyFont="1" applyFill="1" applyBorder="1" applyAlignment="1">
      <alignment vertical="center"/>
    </xf>
    <xf numFmtId="0" fontId="6" fillId="7" borderId="16" xfId="0" applyFont="1" applyFill="1" applyBorder="1" applyAlignment="1">
      <alignment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left" vertical="center"/>
    </xf>
    <xf numFmtId="0" fontId="6" fillId="6" borderId="18" xfId="0" applyFont="1" applyFill="1" applyBorder="1" applyAlignment="1">
      <alignment horizontal="left" vertical="center"/>
    </xf>
    <xf numFmtId="0" fontId="6" fillId="6" borderId="13" xfId="0" applyFont="1" applyFill="1" applyBorder="1" applyAlignment="1">
      <alignment vertical="center"/>
    </xf>
    <xf numFmtId="0" fontId="6" fillId="6" borderId="18" xfId="0" applyFont="1" applyFill="1" applyBorder="1" applyAlignment="1">
      <alignment vertical="center"/>
    </xf>
    <xf numFmtId="0" fontId="6" fillId="6" borderId="13" xfId="0" applyFont="1" applyFill="1" applyBorder="1" applyAlignment="1">
      <alignment horizontal="center" vertical="center" shrinkToFit="1"/>
    </xf>
    <xf numFmtId="0" fontId="6" fillId="7" borderId="17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left" vertical="center" wrapText="1"/>
    </xf>
    <xf numFmtId="0" fontId="15" fillId="6" borderId="13" xfId="0" applyFont="1" applyFill="1" applyBorder="1" applyAlignment="1">
      <alignment horizontal="left" vertical="center" wrapText="1"/>
    </xf>
    <xf numFmtId="0" fontId="15" fillId="6" borderId="16" xfId="0" applyFont="1" applyFill="1" applyBorder="1" applyAlignment="1">
      <alignment horizontal="left" vertical="center" wrapText="1"/>
    </xf>
    <xf numFmtId="0" fontId="15" fillId="6" borderId="17" xfId="0" applyFont="1" applyFill="1" applyBorder="1" applyAlignment="1">
      <alignment horizontal="left" vertical="center" wrapText="1"/>
    </xf>
    <xf numFmtId="0" fontId="15" fillId="6" borderId="19" xfId="0" applyFont="1" applyFill="1" applyBorder="1" applyAlignment="1">
      <alignment horizontal="left" vertical="center" wrapText="1"/>
    </xf>
    <xf numFmtId="0" fontId="6" fillId="7" borderId="13" xfId="0" applyFont="1" applyFill="1" applyBorder="1" applyAlignment="1">
      <alignment horizontal="left" vertical="center"/>
    </xf>
    <xf numFmtId="0" fontId="6" fillId="7" borderId="16" xfId="0" applyFont="1" applyFill="1" applyBorder="1" applyAlignment="1">
      <alignment horizontal="left" vertical="center"/>
    </xf>
    <xf numFmtId="0" fontId="6" fillId="7" borderId="38" xfId="0" applyFont="1" applyFill="1" applyBorder="1" applyAlignment="1">
      <alignment horizontal="left" vertical="center"/>
    </xf>
    <xf numFmtId="0" fontId="6" fillId="7" borderId="18" xfId="0" applyFont="1" applyFill="1" applyBorder="1" applyAlignment="1">
      <alignment horizontal="left" vertical="center"/>
    </xf>
    <xf numFmtId="0" fontId="6" fillId="7" borderId="19" xfId="0" applyFont="1" applyFill="1" applyBorder="1" applyAlignment="1">
      <alignment horizontal="left" vertical="center"/>
    </xf>
    <xf numFmtId="0" fontId="6" fillId="6" borderId="10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6" fillId="7" borderId="61" xfId="0" applyFont="1" applyFill="1" applyBorder="1" applyAlignment="1">
      <alignment horizontal="center" vertical="center"/>
    </xf>
    <xf numFmtId="0" fontId="6" fillId="7" borderId="62" xfId="0" applyFont="1" applyFill="1" applyBorder="1" applyAlignment="1">
      <alignment horizontal="center" vertical="center"/>
    </xf>
    <xf numFmtId="0" fontId="6" fillId="6" borderId="88" xfId="0" applyFont="1" applyFill="1" applyBorder="1" applyAlignment="1">
      <alignment horizontal="center" vertical="center"/>
    </xf>
    <xf numFmtId="0" fontId="6" fillId="6" borderId="89" xfId="0" applyFont="1" applyFill="1" applyBorder="1" applyAlignment="1">
      <alignment horizontal="center" vertical="center"/>
    </xf>
    <xf numFmtId="0" fontId="6" fillId="7" borderId="63" xfId="0" applyFont="1" applyFill="1" applyBorder="1" applyAlignment="1">
      <alignment horizontal="center" vertical="center" wrapText="1"/>
    </xf>
    <xf numFmtId="0" fontId="13" fillId="6" borderId="18" xfId="0" applyFont="1" applyFill="1" applyBorder="1" applyAlignment="1">
      <alignment horizontal="left" vertical="center" shrinkToFit="1"/>
    </xf>
    <xf numFmtId="0" fontId="6" fillId="7" borderId="51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52" xfId="0" applyFont="1" applyFill="1" applyBorder="1" applyAlignment="1">
      <alignment horizontal="center" vertical="center"/>
    </xf>
    <xf numFmtId="0" fontId="15" fillId="7" borderId="51" xfId="0" applyFont="1" applyFill="1" applyBorder="1" applyAlignment="1">
      <alignment horizontal="center" vertical="center" shrinkToFit="1"/>
    </xf>
    <xf numFmtId="0" fontId="15" fillId="7" borderId="10" xfId="0" applyFont="1" applyFill="1" applyBorder="1" applyAlignment="1">
      <alignment horizontal="center" vertical="center" shrinkToFit="1"/>
    </xf>
    <xf numFmtId="0" fontId="6" fillId="7" borderId="43" xfId="0" applyFont="1" applyFill="1" applyBorder="1" applyAlignment="1">
      <alignment horizontal="center" vertical="center"/>
    </xf>
    <xf numFmtId="0" fontId="6" fillId="7" borderId="24" xfId="0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horizontal="center" vertical="center"/>
    </xf>
    <xf numFmtId="0" fontId="6" fillId="7" borderId="38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left" vertical="center"/>
    </xf>
    <xf numFmtId="0" fontId="13" fillId="7" borderId="48" xfId="0" applyFont="1" applyFill="1" applyBorder="1" applyAlignment="1">
      <alignment horizontal="center" vertical="center"/>
    </xf>
    <xf numFmtId="0" fontId="13" fillId="7" borderId="49" xfId="0" applyFont="1" applyFill="1" applyBorder="1" applyAlignment="1">
      <alignment horizontal="center" vertical="center"/>
    </xf>
    <xf numFmtId="0" fontId="13" fillId="7" borderId="53" xfId="0" applyFont="1" applyFill="1" applyBorder="1" applyAlignment="1">
      <alignment horizontal="center" vertical="center"/>
    </xf>
    <xf numFmtId="0" fontId="13" fillId="7" borderId="54" xfId="0" applyFont="1" applyFill="1" applyBorder="1" applyAlignment="1">
      <alignment horizontal="center" vertical="center"/>
    </xf>
    <xf numFmtId="0" fontId="13" fillId="6" borderId="65" xfId="0" applyFont="1" applyFill="1" applyBorder="1" applyAlignment="1">
      <alignment horizontal="left" vertical="center"/>
    </xf>
    <xf numFmtId="0" fontId="13" fillId="6" borderId="0" xfId="0" applyFont="1" applyFill="1" applyAlignment="1">
      <alignment horizontal="center" vertical="center"/>
    </xf>
    <xf numFmtId="0" fontId="13" fillId="6" borderId="49" xfId="0" applyFont="1" applyFill="1" applyBorder="1" applyAlignment="1">
      <alignment horizontal="left" vertical="center" shrinkToFit="1"/>
    </xf>
    <xf numFmtId="0" fontId="13" fillId="6" borderId="50" xfId="0" applyFont="1" applyFill="1" applyBorder="1" applyAlignment="1">
      <alignment horizontal="left" vertical="center" shrinkToFit="1"/>
    </xf>
    <xf numFmtId="0" fontId="13" fillId="6" borderId="10" xfId="0" applyFont="1" applyFill="1" applyBorder="1" applyAlignment="1">
      <alignment horizontal="left" vertical="center" shrinkToFit="1"/>
    </xf>
    <xf numFmtId="0" fontId="13" fillId="6" borderId="52" xfId="0" applyFont="1" applyFill="1" applyBorder="1" applyAlignment="1">
      <alignment horizontal="left" vertical="center" shrinkToFit="1"/>
    </xf>
    <xf numFmtId="0" fontId="15" fillId="6" borderId="0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 vertical="center"/>
    </xf>
    <xf numFmtId="0" fontId="13" fillId="6" borderId="55" xfId="0" applyFont="1" applyFill="1" applyBorder="1" applyAlignment="1">
      <alignment horizontal="left" vertical="top" shrinkToFit="1"/>
    </xf>
    <xf numFmtId="0" fontId="13" fillId="6" borderId="56" xfId="0" applyFont="1" applyFill="1" applyBorder="1" applyAlignment="1">
      <alignment horizontal="left" vertical="top" shrinkToFit="1"/>
    </xf>
    <xf numFmtId="0" fontId="13" fillId="6" borderId="56" xfId="0" applyFont="1" applyFill="1" applyBorder="1" applyAlignment="1">
      <alignment horizontal="left" vertical="center" shrinkToFit="1"/>
    </xf>
    <xf numFmtId="0" fontId="13" fillId="6" borderId="57" xfId="0" applyFont="1" applyFill="1" applyBorder="1" applyAlignment="1">
      <alignment horizontal="left" vertical="center" shrinkToFit="1"/>
    </xf>
    <xf numFmtId="0" fontId="6" fillId="7" borderId="43" xfId="0" applyFont="1" applyFill="1" applyBorder="1" applyAlignment="1">
      <alignment horizontal="left" vertical="center"/>
    </xf>
    <xf numFmtId="0" fontId="6" fillId="7" borderId="16" xfId="0" applyFont="1" applyFill="1" applyBorder="1" applyAlignment="1">
      <alignment horizontal="left" vertical="center" wrapText="1"/>
    </xf>
    <xf numFmtId="0" fontId="6" fillId="7" borderId="21" xfId="0" applyFont="1" applyFill="1" applyBorder="1" applyAlignment="1">
      <alignment horizontal="left" vertical="center" wrapText="1"/>
    </xf>
    <xf numFmtId="0" fontId="6" fillId="6" borderId="17" xfId="0" applyFont="1" applyFill="1" applyBorder="1" applyAlignment="1">
      <alignment horizontal="center" vertical="center" shrinkToFit="1"/>
    </xf>
    <xf numFmtId="176" fontId="13" fillId="6" borderId="0" xfId="0" applyNumberFormat="1" applyFont="1" applyFill="1" applyAlignment="1">
      <alignment horizontal="left" vertical="center"/>
    </xf>
    <xf numFmtId="176" fontId="6" fillId="6" borderId="0" xfId="0" applyNumberFormat="1" applyFont="1" applyFill="1" applyAlignment="1">
      <alignment horizontal="left" vertical="center"/>
    </xf>
    <xf numFmtId="0" fontId="13" fillId="7" borderId="43" xfId="0" applyFont="1" applyFill="1" applyBorder="1" applyAlignment="1">
      <alignment horizontal="center" vertical="center"/>
    </xf>
    <xf numFmtId="0" fontId="13" fillId="7" borderId="13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3" fillId="7" borderId="38" xfId="0" applyFont="1" applyFill="1" applyBorder="1" applyAlignment="1">
      <alignment horizontal="center" vertical="center"/>
    </xf>
    <xf numFmtId="0" fontId="13" fillId="7" borderId="18" xfId="0" applyFont="1" applyFill="1" applyBorder="1" applyAlignment="1">
      <alignment horizontal="center" vertical="center"/>
    </xf>
    <xf numFmtId="0" fontId="13" fillId="7" borderId="19" xfId="0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/>
    </xf>
    <xf numFmtId="0" fontId="13" fillId="6" borderId="12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left" vertical="center"/>
    </xf>
    <xf numFmtId="0" fontId="13" fillId="6" borderId="12" xfId="0" applyFont="1" applyFill="1" applyBorder="1" applyAlignment="1">
      <alignment horizontal="left" vertical="center" shrinkToFit="1"/>
    </xf>
    <xf numFmtId="0" fontId="13" fillId="6" borderId="12" xfId="0" applyFont="1" applyFill="1" applyBorder="1" applyAlignment="1">
      <alignment horizontal="left" vertical="center"/>
    </xf>
    <xf numFmtId="0" fontId="13" fillId="6" borderId="11" xfId="0" applyFont="1" applyFill="1" applyBorder="1" applyAlignment="1">
      <alignment horizontal="left" vertical="center"/>
    </xf>
    <xf numFmtId="0" fontId="6" fillId="6" borderId="12" xfId="0" applyFont="1" applyFill="1" applyBorder="1" applyAlignment="1">
      <alignment horizontal="left" vertical="center" shrinkToFit="1"/>
    </xf>
    <xf numFmtId="0" fontId="6" fillId="6" borderId="45" xfId="0" applyFont="1" applyFill="1" applyBorder="1" applyAlignment="1">
      <alignment horizontal="left" vertical="center" shrinkToFit="1"/>
    </xf>
    <xf numFmtId="0" fontId="6" fillId="6" borderId="15" xfId="0" applyFont="1" applyFill="1" applyBorder="1" applyAlignment="1">
      <alignment horizontal="center" vertical="center" shrinkToFit="1"/>
    </xf>
    <xf numFmtId="0" fontId="15" fillId="6" borderId="13" xfId="0" applyFont="1" applyFill="1" applyBorder="1" applyAlignment="1">
      <alignment horizontal="left" vertical="center" shrinkToFit="1"/>
    </xf>
    <xf numFmtId="0" fontId="15" fillId="6" borderId="0" xfId="0" applyFont="1" applyFill="1" applyBorder="1" applyAlignment="1">
      <alignment horizontal="left" vertical="center" shrinkToFit="1"/>
    </xf>
    <xf numFmtId="0" fontId="6" fillId="6" borderId="0" xfId="0" applyFont="1" applyFill="1" applyBorder="1" applyAlignment="1">
      <alignment horizontal="center" vertical="center" shrinkToFit="1"/>
    </xf>
    <xf numFmtId="0" fontId="6" fillId="6" borderId="15" xfId="0" applyFont="1" applyFill="1" applyBorder="1" applyAlignment="1">
      <alignment horizontal="left" vertical="center"/>
    </xf>
    <xf numFmtId="0" fontId="7" fillId="6" borderId="56" xfId="0" applyFont="1" applyFill="1" applyBorder="1" applyAlignment="1">
      <alignment horizontal="left" vertical="top" shrinkToFit="1"/>
    </xf>
    <xf numFmtId="0" fontId="8" fillId="6" borderId="56" xfId="0" applyFont="1" applyFill="1" applyBorder="1" applyAlignment="1">
      <alignment horizontal="left" vertical="top" shrinkToFit="1"/>
    </xf>
    <xf numFmtId="176" fontId="13" fillId="6" borderId="0" xfId="0" applyNumberFormat="1" applyFont="1" applyFill="1" applyAlignment="1">
      <alignment horizontal="distributed" vertical="center"/>
    </xf>
    <xf numFmtId="0" fontId="6" fillId="7" borderId="15" xfId="0" applyFont="1" applyFill="1" applyBorder="1" applyAlignment="1">
      <alignment horizontal="center" vertical="center" textRotation="255"/>
    </xf>
    <xf numFmtId="0" fontId="6" fillId="7" borderId="13" xfId="0" applyFont="1" applyFill="1" applyBorder="1" applyAlignment="1">
      <alignment horizontal="center" vertical="center" textRotation="255"/>
    </xf>
    <xf numFmtId="0" fontId="6" fillId="7" borderId="16" xfId="0" applyFont="1" applyFill="1" applyBorder="1" applyAlignment="1">
      <alignment horizontal="center" vertical="center" textRotation="255"/>
    </xf>
    <xf numFmtId="0" fontId="6" fillId="7" borderId="20" xfId="0" applyFont="1" applyFill="1" applyBorder="1" applyAlignment="1">
      <alignment horizontal="center" vertical="center" textRotation="255"/>
    </xf>
    <xf numFmtId="0" fontId="6" fillId="7" borderId="0" xfId="0" applyFont="1" applyFill="1" applyBorder="1" applyAlignment="1">
      <alignment horizontal="center" vertical="center" textRotation="255"/>
    </xf>
    <xf numFmtId="0" fontId="6" fillId="7" borderId="21" xfId="0" applyFont="1" applyFill="1" applyBorder="1" applyAlignment="1">
      <alignment horizontal="center" vertical="center" textRotation="255"/>
    </xf>
    <xf numFmtId="0" fontId="6" fillId="7" borderId="17" xfId="0" applyFont="1" applyFill="1" applyBorder="1" applyAlignment="1">
      <alignment horizontal="center" vertical="center" textRotation="255"/>
    </xf>
    <xf numFmtId="0" fontId="6" fillId="7" borderId="18" xfId="0" applyFont="1" applyFill="1" applyBorder="1" applyAlignment="1">
      <alignment horizontal="center" vertical="center" textRotation="255"/>
    </xf>
    <xf numFmtId="0" fontId="6" fillId="7" borderId="19" xfId="0" applyFont="1" applyFill="1" applyBorder="1" applyAlignment="1">
      <alignment horizontal="center" vertical="center" textRotation="255"/>
    </xf>
    <xf numFmtId="0" fontId="6" fillId="6" borderId="11" xfId="0" applyFont="1" applyFill="1" applyBorder="1" applyAlignment="1">
      <alignment horizontal="left" vertical="center" shrinkToFit="1"/>
    </xf>
    <xf numFmtId="0" fontId="13" fillId="6" borderId="12" xfId="0" applyFont="1" applyFill="1" applyBorder="1" applyAlignment="1">
      <alignment horizontal="center" vertical="center" shrinkToFit="1"/>
    </xf>
    <xf numFmtId="0" fontId="13" fillId="6" borderId="45" xfId="0" applyFont="1" applyFill="1" applyBorder="1" applyAlignment="1">
      <alignment horizontal="left" vertical="center" shrinkToFit="1"/>
    </xf>
    <xf numFmtId="0" fontId="6" fillId="7" borderId="11" xfId="0" applyFont="1" applyFill="1" applyBorder="1" applyAlignment="1">
      <alignment horizontal="center" vertical="center" shrinkToFit="1"/>
    </xf>
    <xf numFmtId="0" fontId="6" fillId="7" borderId="12" xfId="0" applyFont="1" applyFill="1" applyBorder="1" applyAlignment="1">
      <alignment horizontal="center" vertical="center" shrinkToFit="1"/>
    </xf>
    <xf numFmtId="0" fontId="6" fillId="7" borderId="5" xfId="0" applyFont="1" applyFill="1" applyBorder="1" applyAlignment="1">
      <alignment horizontal="center" vertical="center" shrinkToFit="1"/>
    </xf>
    <xf numFmtId="0" fontId="13" fillId="7" borderId="15" xfId="0" applyFont="1" applyFill="1" applyBorder="1" applyAlignment="1">
      <alignment horizontal="center" vertical="center"/>
    </xf>
    <xf numFmtId="0" fontId="13" fillId="7" borderId="17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left" vertical="center"/>
    </xf>
    <xf numFmtId="0" fontId="10" fillId="6" borderId="12" xfId="0" applyFont="1" applyFill="1" applyBorder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0" fontId="15" fillId="7" borderId="60" xfId="0" applyFont="1" applyFill="1" applyBorder="1" applyAlignment="1">
      <alignment horizontal="center" vertical="center" shrinkToFit="1"/>
    </xf>
    <xf numFmtId="0" fontId="15" fillId="7" borderId="14" xfId="0" applyFont="1" applyFill="1" applyBorder="1" applyAlignment="1">
      <alignment horizontal="center" vertical="center" shrinkToFit="1"/>
    </xf>
    <xf numFmtId="0" fontId="6" fillId="7" borderId="14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left" vertical="justify" wrapText="1"/>
    </xf>
    <xf numFmtId="0" fontId="6" fillId="6" borderId="13" xfId="0" applyFont="1" applyFill="1" applyBorder="1" applyAlignment="1">
      <alignment horizontal="left" vertical="justify" wrapText="1"/>
    </xf>
    <xf numFmtId="0" fontId="6" fillId="6" borderId="16" xfId="0" applyFont="1" applyFill="1" applyBorder="1" applyAlignment="1">
      <alignment horizontal="left" vertical="justify" wrapText="1"/>
    </xf>
    <xf numFmtId="0" fontId="6" fillId="6" borderId="20" xfId="0" applyFont="1" applyFill="1" applyBorder="1" applyAlignment="1">
      <alignment horizontal="left" vertical="justify" wrapText="1"/>
    </xf>
    <xf numFmtId="0" fontId="6" fillId="6" borderId="0" xfId="0" applyFont="1" applyFill="1" applyBorder="1" applyAlignment="1">
      <alignment horizontal="left" vertical="justify" wrapText="1"/>
    </xf>
    <xf numFmtId="0" fontId="6" fillId="6" borderId="21" xfId="0" applyFont="1" applyFill="1" applyBorder="1" applyAlignment="1">
      <alignment horizontal="left" vertical="justify" wrapText="1"/>
    </xf>
    <xf numFmtId="0" fontId="13" fillId="7" borderId="43" xfId="0" applyFont="1" applyFill="1" applyBorder="1" applyAlignment="1">
      <alignment horizontal="left" vertical="center"/>
    </xf>
    <xf numFmtId="0" fontId="13" fillId="7" borderId="13" xfId="0" applyFont="1" applyFill="1" applyBorder="1" applyAlignment="1">
      <alignment horizontal="left" vertical="center"/>
    </xf>
    <xf numFmtId="0" fontId="13" fillId="7" borderId="38" xfId="0" applyFont="1" applyFill="1" applyBorder="1" applyAlignment="1">
      <alignment horizontal="left" vertical="center"/>
    </xf>
    <xf numFmtId="0" fontId="13" fillId="7" borderId="18" xfId="0" applyFont="1" applyFill="1" applyBorder="1" applyAlignment="1">
      <alignment horizontal="left" vertical="center"/>
    </xf>
    <xf numFmtId="0" fontId="18" fillId="6" borderId="13" xfId="0" applyFont="1" applyFill="1" applyBorder="1" applyAlignment="1">
      <alignment horizontal="left" vertical="center" shrinkToFit="1"/>
    </xf>
    <xf numFmtId="0" fontId="6" fillId="7" borderId="43" xfId="0" applyFont="1" applyFill="1" applyBorder="1" applyAlignment="1">
      <alignment horizontal="left" vertical="center" shrinkToFit="1"/>
    </xf>
    <xf numFmtId="0" fontId="6" fillId="7" borderId="13" xfId="0" applyFont="1" applyFill="1" applyBorder="1" applyAlignment="1">
      <alignment horizontal="left" vertical="center" shrinkToFit="1"/>
    </xf>
    <xf numFmtId="0" fontId="6" fillId="7" borderId="16" xfId="0" applyFont="1" applyFill="1" applyBorder="1" applyAlignment="1">
      <alignment horizontal="left" vertical="center" shrinkToFit="1"/>
    </xf>
    <xf numFmtId="0" fontId="6" fillId="6" borderId="13" xfId="0" applyFont="1" applyFill="1" applyBorder="1" applyAlignment="1">
      <alignment horizontal="left" vertical="center" wrapText="1"/>
    </xf>
    <xf numFmtId="0" fontId="6" fillId="6" borderId="16" xfId="0" applyFont="1" applyFill="1" applyBorder="1" applyAlignment="1">
      <alignment horizontal="left" vertical="center" wrapText="1"/>
    </xf>
    <xf numFmtId="0" fontId="6" fillId="6" borderId="18" xfId="0" applyFont="1" applyFill="1" applyBorder="1" applyAlignment="1">
      <alignment horizontal="left" vertical="center" wrapText="1"/>
    </xf>
    <xf numFmtId="0" fontId="6" fillId="6" borderId="19" xfId="0" applyFont="1" applyFill="1" applyBorder="1" applyAlignment="1">
      <alignment horizontal="left" vertical="center" wrapText="1"/>
    </xf>
    <xf numFmtId="0" fontId="13" fillId="7" borderId="0" xfId="0" applyFont="1" applyFill="1" applyBorder="1" applyAlignment="1">
      <alignment horizontal="left" vertical="center"/>
    </xf>
    <xf numFmtId="0" fontId="13" fillId="7" borderId="21" xfId="0" applyFont="1" applyFill="1" applyBorder="1" applyAlignment="1">
      <alignment horizontal="left" vertical="center"/>
    </xf>
    <xf numFmtId="0" fontId="13" fillId="7" borderId="24" xfId="0" applyFont="1" applyFill="1" applyBorder="1" applyAlignment="1">
      <alignment horizontal="left" vertical="center"/>
    </xf>
    <xf numFmtId="0" fontId="6" fillId="7" borderId="24" xfId="0" applyFont="1" applyFill="1" applyBorder="1" applyAlignment="1">
      <alignment vertical="center" shrinkToFit="1"/>
    </xf>
    <xf numFmtId="0" fontId="6" fillId="7" borderId="0" xfId="0" applyFont="1" applyFill="1" applyBorder="1" applyAlignment="1">
      <alignment vertical="center" shrinkToFit="1"/>
    </xf>
    <xf numFmtId="0" fontId="15" fillId="5" borderId="10" xfId="0" applyFont="1" applyFill="1" applyBorder="1" applyAlignment="1">
      <alignment horizontal="center" vertical="center" shrinkToFit="1"/>
    </xf>
    <xf numFmtId="0" fontId="15" fillId="5" borderId="10" xfId="0" applyFont="1" applyFill="1" applyBorder="1" applyAlignment="1">
      <alignment horizontal="center" vertical="center" wrapText="1"/>
    </xf>
    <xf numFmtId="0" fontId="13" fillId="7" borderId="51" xfId="0" applyFont="1" applyFill="1" applyBorder="1" applyAlignment="1">
      <alignment horizontal="left" vertical="center" wrapText="1"/>
    </xf>
    <xf numFmtId="0" fontId="13" fillId="7" borderId="10" xfId="0" applyFont="1" applyFill="1" applyBorder="1" applyAlignment="1">
      <alignment horizontal="left" vertical="center"/>
    </xf>
    <xf numFmtId="0" fontId="13" fillId="7" borderId="51" xfId="0" applyFont="1" applyFill="1" applyBorder="1" applyAlignment="1">
      <alignment horizontal="left" vertical="center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wrapText="1"/>
    </xf>
    <xf numFmtId="0" fontId="13" fillId="6" borderId="13" xfId="0" applyFont="1" applyFill="1" applyBorder="1" applyAlignment="1">
      <alignment horizontal="left" vertical="center" wrapText="1"/>
    </xf>
    <xf numFmtId="0" fontId="13" fillId="6" borderId="61" xfId="0" applyFont="1" applyFill="1" applyBorder="1" applyAlignment="1">
      <alignment horizontal="left" vertical="center" wrapText="1"/>
    </xf>
    <xf numFmtId="0" fontId="13" fillId="6" borderId="17" xfId="0" applyFont="1" applyFill="1" applyBorder="1" applyAlignment="1">
      <alignment horizontal="left" vertical="center" wrapText="1"/>
    </xf>
    <xf numFmtId="0" fontId="13" fillId="6" borderId="18" xfId="0" applyFont="1" applyFill="1" applyBorder="1" applyAlignment="1">
      <alignment horizontal="left" vertical="center" wrapText="1"/>
    </xf>
    <xf numFmtId="0" fontId="13" fillId="6" borderId="62" xfId="0" applyFont="1" applyFill="1" applyBorder="1" applyAlignment="1">
      <alignment horizontal="left" vertical="center" wrapText="1"/>
    </xf>
    <xf numFmtId="0" fontId="6" fillId="6" borderId="65" xfId="0" applyFont="1" applyFill="1" applyBorder="1" applyAlignment="1">
      <alignment horizontal="left" vertical="center" shrinkToFit="1"/>
    </xf>
    <xf numFmtId="0" fontId="6" fillId="6" borderId="47" xfId="0" applyFont="1" applyFill="1" applyBorder="1" applyAlignment="1">
      <alignment horizontal="center" vertical="center" shrinkToFit="1"/>
    </xf>
    <xf numFmtId="0" fontId="6" fillId="6" borderId="61" xfId="0" applyFont="1" applyFill="1" applyBorder="1" applyAlignment="1">
      <alignment horizontal="center" vertical="center"/>
    </xf>
    <xf numFmtId="0" fontId="6" fillId="6" borderId="62" xfId="0" applyFont="1" applyFill="1" applyBorder="1" applyAlignment="1">
      <alignment horizontal="center" vertical="center"/>
    </xf>
    <xf numFmtId="0" fontId="15" fillId="6" borderId="10" xfId="0" applyFont="1" applyFill="1" applyBorder="1" applyAlignment="1">
      <alignment horizontal="left" vertical="center" wrapText="1"/>
    </xf>
    <xf numFmtId="0" fontId="6" fillId="6" borderId="65" xfId="0" applyFont="1" applyFill="1" applyBorder="1" applyAlignment="1">
      <alignment horizontal="center" vertical="center" shrinkToFit="1"/>
    </xf>
    <xf numFmtId="0" fontId="13" fillId="6" borderId="65" xfId="0" applyFont="1" applyFill="1" applyBorder="1" applyAlignment="1">
      <alignment horizontal="left" vertical="center" wrapText="1"/>
    </xf>
    <xf numFmtId="0" fontId="13" fillId="6" borderId="74" xfId="0" applyFont="1" applyFill="1" applyBorder="1" applyAlignment="1">
      <alignment horizontal="left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15" fillId="7" borderId="61" xfId="0" applyFont="1" applyFill="1" applyBorder="1" applyAlignment="1">
      <alignment horizontal="center" vertical="center" wrapText="1"/>
    </xf>
    <xf numFmtId="0" fontId="15" fillId="6" borderId="52" xfId="0" applyFont="1" applyFill="1" applyBorder="1" applyAlignment="1">
      <alignment horizontal="left" vertical="center" wrapText="1"/>
    </xf>
    <xf numFmtId="0" fontId="13" fillId="6" borderId="18" xfId="0" applyFont="1" applyFill="1" applyBorder="1" applyAlignment="1">
      <alignment horizontal="center" vertical="center"/>
    </xf>
    <xf numFmtId="0" fontId="13" fillId="6" borderId="62" xfId="0" applyFont="1" applyFill="1" applyBorder="1" applyAlignment="1">
      <alignment horizontal="center" vertical="center"/>
    </xf>
    <xf numFmtId="0" fontId="6" fillId="6" borderId="90" xfId="0" applyFont="1" applyFill="1" applyBorder="1" applyAlignment="1">
      <alignment horizontal="center" vertical="center"/>
    </xf>
    <xf numFmtId="0" fontId="6" fillId="6" borderId="93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 shrinkToFit="1"/>
    </xf>
    <xf numFmtId="0" fontId="6" fillId="0" borderId="75" xfId="0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center" vertical="center"/>
    </xf>
    <xf numFmtId="56" fontId="13" fillId="6" borderId="65" xfId="0" applyNumberFormat="1" applyFont="1" applyFill="1" applyBorder="1" applyAlignment="1">
      <alignment horizontal="center" vertical="center" shrinkToFit="1"/>
    </xf>
    <xf numFmtId="0" fontId="6" fillId="7" borderId="2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/>
    </xf>
    <xf numFmtId="0" fontId="6" fillId="0" borderId="66" xfId="0" applyFont="1" applyFill="1" applyBorder="1" applyAlignment="1">
      <alignment horizontal="center" vertical="center"/>
    </xf>
    <xf numFmtId="0" fontId="6" fillId="7" borderId="89" xfId="0" applyFont="1" applyFill="1" applyBorder="1" applyAlignment="1">
      <alignment horizontal="center" vertical="center"/>
    </xf>
    <xf numFmtId="0" fontId="13" fillId="7" borderId="89" xfId="0" applyFont="1" applyFill="1" applyBorder="1" applyAlignment="1">
      <alignment horizontal="center" vertical="center"/>
    </xf>
    <xf numFmtId="0" fontId="6" fillId="7" borderId="94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 shrinkToFit="1"/>
    </xf>
    <xf numFmtId="0" fontId="6" fillId="6" borderId="5" xfId="0" applyFont="1" applyFill="1" applyBorder="1" applyAlignment="1">
      <alignment horizontal="center" vertical="center" shrinkToFit="1"/>
    </xf>
    <xf numFmtId="0" fontId="6" fillId="6" borderId="45" xfId="0" applyFont="1" applyFill="1" applyBorder="1" applyAlignment="1">
      <alignment horizontal="center" vertical="center"/>
    </xf>
    <xf numFmtId="0" fontId="6" fillId="6" borderId="55" xfId="0" applyFont="1" applyFill="1" applyBorder="1" applyAlignment="1">
      <alignment horizontal="center" vertical="center"/>
    </xf>
    <xf numFmtId="0" fontId="6" fillId="6" borderId="56" xfId="0" applyFont="1" applyFill="1" applyBorder="1" applyAlignment="1">
      <alignment horizontal="center" vertical="center"/>
    </xf>
    <xf numFmtId="0" fontId="6" fillId="0" borderId="76" xfId="0" applyFont="1" applyFill="1" applyBorder="1" applyAlignment="1">
      <alignment horizontal="center" vertical="center"/>
    </xf>
    <xf numFmtId="0" fontId="6" fillId="7" borderId="67" xfId="0" applyFont="1" applyFill="1" applyBorder="1" applyAlignment="1">
      <alignment horizontal="left" vertical="center" wrapText="1"/>
    </xf>
    <xf numFmtId="0" fontId="6" fillId="7" borderId="59" xfId="0" applyFont="1" applyFill="1" applyBorder="1" applyAlignment="1">
      <alignment horizontal="left" vertical="center" wrapText="1"/>
    </xf>
    <xf numFmtId="0" fontId="6" fillId="7" borderId="68" xfId="0" applyFont="1" applyFill="1" applyBorder="1" applyAlignment="1">
      <alignment horizontal="left" vertical="center" wrapText="1"/>
    </xf>
    <xf numFmtId="0" fontId="12" fillId="6" borderId="65" xfId="0" applyFont="1" applyFill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 shrinkToFit="1"/>
    </xf>
    <xf numFmtId="0" fontId="20" fillId="6" borderId="5" xfId="0" applyFont="1" applyFill="1" applyBorder="1" applyAlignment="1">
      <alignment horizontal="center" vertical="center" shrinkToFit="1"/>
    </xf>
    <xf numFmtId="0" fontId="19" fillId="6" borderId="11" xfId="0" applyFont="1" applyFill="1" applyBorder="1" applyAlignment="1">
      <alignment horizontal="center" vertical="center" shrinkToFit="1"/>
    </xf>
    <xf numFmtId="0" fontId="19" fillId="6" borderId="12" xfId="0" applyFont="1" applyFill="1" applyBorder="1" applyAlignment="1">
      <alignment horizontal="center" vertical="center" shrinkToFit="1"/>
    </xf>
    <xf numFmtId="0" fontId="13" fillId="7" borderId="43" xfId="0" applyFont="1" applyFill="1" applyBorder="1" applyAlignment="1">
      <alignment horizontal="center" vertical="center" textRotation="255"/>
    </xf>
    <xf numFmtId="0" fontId="13" fillId="7" borderId="13" xfId="0" applyFont="1" applyFill="1" applyBorder="1" applyAlignment="1">
      <alignment horizontal="center" vertical="center" textRotation="255"/>
    </xf>
    <xf numFmtId="0" fontId="13" fillId="7" borderId="24" xfId="0" applyFont="1" applyFill="1" applyBorder="1" applyAlignment="1">
      <alignment horizontal="center" vertical="center" textRotation="255"/>
    </xf>
    <xf numFmtId="0" fontId="13" fillId="7" borderId="0" xfId="0" applyFont="1" applyFill="1" applyBorder="1" applyAlignment="1">
      <alignment horizontal="center" vertical="center" textRotation="255"/>
    </xf>
    <xf numFmtId="0" fontId="13" fillId="7" borderId="38" xfId="0" applyFont="1" applyFill="1" applyBorder="1" applyAlignment="1">
      <alignment horizontal="center" vertical="center" textRotation="255"/>
    </xf>
    <xf numFmtId="0" fontId="13" fillId="7" borderId="18" xfId="0" applyFont="1" applyFill="1" applyBorder="1" applyAlignment="1">
      <alignment horizontal="center" vertical="center" textRotation="255"/>
    </xf>
    <xf numFmtId="0" fontId="6" fillId="0" borderId="96" xfId="0" applyFont="1" applyFill="1" applyBorder="1" applyAlignment="1">
      <alignment horizontal="left" vertical="center"/>
    </xf>
    <xf numFmtId="0" fontId="6" fillId="0" borderId="97" xfId="0" applyFont="1" applyFill="1" applyBorder="1" applyAlignment="1">
      <alignment horizontal="left" vertical="center"/>
    </xf>
    <xf numFmtId="0" fontId="6" fillId="0" borderId="53" xfId="0" applyFont="1" applyFill="1" applyBorder="1" applyAlignment="1">
      <alignment horizontal="left" vertical="center"/>
    </xf>
    <xf numFmtId="0" fontId="6" fillId="0" borderId="50" xfId="0" applyFont="1" applyFill="1" applyBorder="1" applyAlignment="1">
      <alignment horizontal="left" vertical="center"/>
    </xf>
    <xf numFmtId="0" fontId="6" fillId="0" borderId="98" xfId="0" applyFont="1" applyFill="1" applyBorder="1" applyAlignment="1">
      <alignment horizontal="left" vertical="center"/>
    </xf>
    <xf numFmtId="0" fontId="6" fillId="0" borderId="48" xfId="0" applyFont="1" applyFill="1" applyBorder="1" applyAlignment="1">
      <alignment horizontal="left" vertical="center"/>
    </xf>
    <xf numFmtId="0" fontId="13" fillId="0" borderId="99" xfId="0" applyFont="1" applyFill="1" applyBorder="1" applyAlignment="1">
      <alignment horizontal="left" vertical="center"/>
    </xf>
    <xf numFmtId="0" fontId="13" fillId="0" borderId="100" xfId="0" applyFont="1" applyFill="1" applyBorder="1" applyAlignment="1">
      <alignment horizontal="left" vertical="center"/>
    </xf>
    <xf numFmtId="0" fontId="13" fillId="0" borderId="60" xfId="0" applyFont="1" applyFill="1" applyBorder="1" applyAlignment="1">
      <alignment horizontal="left" vertical="center"/>
    </xf>
    <xf numFmtId="0" fontId="13" fillId="0" borderId="52" xfId="0" applyFont="1" applyFill="1" applyBorder="1" applyAlignment="1">
      <alignment horizontal="left" vertical="center" shrinkToFit="1"/>
    </xf>
    <xf numFmtId="0" fontId="13" fillId="0" borderId="35" xfId="0" applyFont="1" applyFill="1" applyBorder="1" applyAlignment="1">
      <alignment horizontal="left" vertical="center" shrinkToFit="1"/>
    </xf>
    <xf numFmtId="0" fontId="13" fillId="0" borderId="51" xfId="0" applyFont="1" applyFill="1" applyBorder="1" applyAlignment="1">
      <alignment horizontal="left" vertical="center" shrinkToFit="1"/>
    </xf>
    <xf numFmtId="0" fontId="6" fillId="6" borderId="12" xfId="0" applyFont="1" applyFill="1" applyBorder="1" applyAlignment="1">
      <alignment horizontal="center" vertical="center" wrapText="1"/>
    </xf>
    <xf numFmtId="179" fontId="6" fillId="6" borderId="11" xfId="0" applyNumberFormat="1" applyFont="1" applyFill="1" applyBorder="1" applyAlignment="1">
      <alignment horizontal="center" vertical="center"/>
    </xf>
    <xf numFmtId="179" fontId="6" fillId="6" borderId="12" xfId="0" applyNumberFormat="1" applyFont="1" applyFill="1" applyBorder="1" applyAlignment="1">
      <alignment horizontal="center" vertical="center"/>
    </xf>
    <xf numFmtId="179" fontId="6" fillId="6" borderId="5" xfId="0" applyNumberFormat="1" applyFont="1" applyFill="1" applyBorder="1" applyAlignment="1">
      <alignment horizontal="center" vertical="center"/>
    </xf>
    <xf numFmtId="179" fontId="6" fillId="6" borderId="45" xfId="0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2" fontId="6" fillId="6" borderId="12" xfId="0" applyNumberFormat="1" applyFont="1" applyFill="1" applyBorder="1" applyAlignment="1">
      <alignment horizontal="center" vertical="center"/>
    </xf>
    <xf numFmtId="2" fontId="6" fillId="6" borderId="5" xfId="0" applyNumberFormat="1" applyFont="1" applyFill="1" applyBorder="1" applyAlignment="1">
      <alignment horizontal="center" vertical="center"/>
    </xf>
    <xf numFmtId="0" fontId="6" fillId="7" borderId="108" xfId="0" applyFont="1" applyFill="1" applyBorder="1" applyAlignment="1">
      <alignment horizontal="left" vertical="center"/>
    </xf>
    <xf numFmtId="0" fontId="6" fillId="7" borderId="58" xfId="0" applyFont="1" applyFill="1" applyBorder="1" applyAlignment="1">
      <alignment horizontal="left" vertical="center"/>
    </xf>
    <xf numFmtId="0" fontId="6" fillId="7" borderId="109" xfId="0" applyFont="1" applyFill="1" applyBorder="1" applyAlignment="1">
      <alignment horizontal="left" vertical="center"/>
    </xf>
    <xf numFmtId="0" fontId="6" fillId="6" borderId="58" xfId="0" applyFont="1" applyFill="1" applyBorder="1" applyAlignment="1">
      <alignment horizontal="left" vertical="center"/>
    </xf>
    <xf numFmtId="0" fontId="6" fillId="6" borderId="18" xfId="0" applyFont="1" applyFill="1" applyBorder="1" applyAlignment="1">
      <alignment horizontal="left" vertical="top" shrinkToFit="1"/>
    </xf>
    <xf numFmtId="0" fontId="6" fillId="7" borderId="43" xfId="0" applyFont="1" applyFill="1" applyBorder="1" applyAlignment="1">
      <alignment horizontal="left" vertical="center" wrapText="1" shrinkToFit="1"/>
    </xf>
    <xf numFmtId="0" fontId="6" fillId="7" borderId="38" xfId="0" applyFont="1" applyFill="1" applyBorder="1" applyAlignment="1">
      <alignment horizontal="left" vertical="center" shrinkToFit="1"/>
    </xf>
    <xf numFmtId="0" fontId="6" fillId="7" borderId="18" xfId="0" applyFont="1" applyFill="1" applyBorder="1" applyAlignment="1">
      <alignment horizontal="left" vertical="center" shrinkToFit="1"/>
    </xf>
    <xf numFmtId="0" fontId="6" fillId="7" borderId="19" xfId="0" applyFont="1" applyFill="1" applyBorder="1" applyAlignment="1">
      <alignment horizontal="left" vertical="center" shrinkToFit="1"/>
    </xf>
    <xf numFmtId="2" fontId="6" fillId="6" borderId="45" xfId="0" applyNumberFormat="1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left" vertical="center"/>
    </xf>
  </cellXfs>
  <cellStyles count="1">
    <cellStyle name="標準" xfId="0" builtinId="0"/>
  </cellStyles>
  <dxfs count="90">
    <dxf>
      <fill>
        <patternFill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theme="0"/>
          <bgColor theme="8" tint="0.79995117038483843"/>
        </patternFill>
      </fill>
    </dxf>
    <dxf>
      <fill>
        <patternFill patternType="gray125">
          <fgColor theme="0"/>
          <bgColor theme="8" tint="0.79995117038483843"/>
        </patternFill>
      </fill>
    </dxf>
    <dxf>
      <fill>
        <patternFill patternType="gray125">
          <fgColor theme="0"/>
          <bgColor theme="8" tint="0.79995117038483843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theme="0"/>
          <bgColor theme="8" tint="0.79995117038483843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0"/>
          <bgColor theme="8" tint="0.79995117038483843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theme="0"/>
          <bgColor theme="8" tint="0.79995117038483843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theme="0"/>
          <bgColor theme="8" tint="0.79995117038483843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24</xdr:row>
      <xdr:rowOff>104775</xdr:rowOff>
    </xdr:from>
    <xdr:to>
      <xdr:col>23</xdr:col>
      <xdr:colOff>66675</xdr:colOff>
      <xdr:row>25</xdr:row>
      <xdr:rowOff>114300</xdr:rowOff>
    </xdr:to>
    <xdr:sp macro="" textlink="">
      <xdr:nvSpPr>
        <xdr:cNvPr id="2" name="テキスト ボックス 1"/>
        <xdr:cNvSpPr txBox="1"/>
      </xdr:nvSpPr>
      <xdr:spPr>
        <a:xfrm>
          <a:off x="790575" y="5133975"/>
          <a:ext cx="10287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(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一部委託含む。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20581;&#20104;&#38450;&#35506;&#8594;&#20445;&#20581;&#37096;&#29983;&#27963;&#34907;&#29983;&#35506;/02%20&#26628;&#39178;/&#20581;&#24247;&#22679;&#36914;&#27861;/&#9314;&#26628;&#39178;&#22577;&#21578;&#26360;/&#65288;&#20316;&#25104;&#20013;&#65289;&#12456;&#12463;&#12475;&#12523;&#27096;&#24335;&#26908;&#35342;/6.3/&#23398;&#26657;&#12288;&#27096;&#243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20581;&#20104;&#38450;&#35506;&#8594;&#20445;&#20581;&#37096;&#29983;&#27963;&#34907;&#29983;&#35506;/02%20&#26628;&#39178;/&#20581;&#24247;&#22679;&#36914;&#27861;/&#9314;&#26628;&#39178;&#22577;&#21578;&#26360;/&#65288;&#20316;&#25104;&#20013;&#65289;&#12456;&#12463;&#12475;&#12523;&#27096;&#24335;&#26908;&#35342;/&#20182;&#24066;/&#31070;&#22856;&#24029;&#30476;/&#20445;&#32946;&#25152;&#20816;&#31461;&#31119;&#3104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印刷用シート"/>
      <sheetName val="リスト（8号様式用）"/>
    </sheetNames>
    <sheetDataSet>
      <sheetData sheetId="0" refreshError="1"/>
      <sheetData sheetId="1" refreshError="1"/>
      <sheetData sheetId="2">
        <row r="2">
          <cell r="B2" t="str">
            <v>有</v>
          </cell>
        </row>
        <row r="3">
          <cell r="B3" t="str">
            <v>無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印刷用シート"/>
      <sheetName val="リスト（11号様式用）"/>
    </sheetNames>
    <sheetDataSet>
      <sheetData sheetId="0" refreshError="1"/>
      <sheetData sheetId="1" refreshError="1"/>
      <sheetData sheetId="2">
        <row r="2">
          <cell r="E2" t="str">
            <v>保育所</v>
          </cell>
          <cell r="F2" t="str">
            <v>栄養部</v>
          </cell>
        </row>
        <row r="3">
          <cell r="E3" t="str">
            <v>児童福祉施設</v>
          </cell>
          <cell r="F3" t="str">
            <v>事務部</v>
          </cell>
        </row>
        <row r="4">
          <cell r="E4" t="str">
            <v>その他</v>
          </cell>
          <cell r="F4" t="str">
            <v>診療部</v>
          </cell>
        </row>
        <row r="5">
          <cell r="F5" t="str">
            <v>その他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39"/>
  <sheetViews>
    <sheetView tabSelected="1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1" sqref="D1"/>
    </sheetView>
  </sheetViews>
  <sheetFormatPr defaultColWidth="9" defaultRowHeight="13.5" x14ac:dyDescent="0.15"/>
  <cols>
    <col min="1" max="1" width="4.875" style="11" customWidth="1"/>
    <col min="2" max="2" width="23.625" style="12" customWidth="1"/>
    <col min="3" max="3" width="23.625" style="13" customWidth="1"/>
    <col min="4" max="4" width="23.625" style="109" customWidth="1"/>
    <col min="5" max="5" width="8.5" style="56" bestFit="1" customWidth="1"/>
    <col min="6" max="6" width="30.625" style="57" customWidth="1"/>
    <col min="7" max="16384" width="9" style="3"/>
  </cols>
  <sheetData>
    <row r="1" spans="1:6" x14ac:dyDescent="0.15">
      <c r="A1" s="149" t="s">
        <v>521</v>
      </c>
      <c r="B1" s="53" t="s">
        <v>2</v>
      </c>
      <c r="C1" s="48" t="s">
        <v>3</v>
      </c>
      <c r="D1" s="148" t="s">
        <v>0</v>
      </c>
      <c r="E1" s="49" t="s">
        <v>112</v>
      </c>
      <c r="F1" s="58" t="s">
        <v>1</v>
      </c>
    </row>
    <row r="2" spans="1:6" x14ac:dyDescent="0.15">
      <c r="A2" s="147">
        <v>1</v>
      </c>
      <c r="B2" s="54" t="s">
        <v>354</v>
      </c>
      <c r="C2" s="86" t="s">
        <v>354</v>
      </c>
      <c r="D2" s="150"/>
      <c r="E2" s="151" t="s">
        <v>114</v>
      </c>
      <c r="F2" s="152" t="s">
        <v>154</v>
      </c>
    </row>
    <row r="3" spans="1:6" x14ac:dyDescent="0.15">
      <c r="A3" s="10">
        <v>2</v>
      </c>
      <c r="B3" s="287" t="s">
        <v>66</v>
      </c>
      <c r="C3" s="77" t="s">
        <v>4</v>
      </c>
      <c r="D3" s="93"/>
      <c r="E3" s="4" t="s">
        <v>114</v>
      </c>
      <c r="F3" s="14"/>
    </row>
    <row r="4" spans="1:6" x14ac:dyDescent="0.15">
      <c r="A4" s="10">
        <v>3</v>
      </c>
      <c r="B4" s="287"/>
      <c r="C4" s="77" t="s">
        <v>264</v>
      </c>
      <c r="D4" s="93"/>
      <c r="E4" s="4" t="s">
        <v>114</v>
      </c>
      <c r="F4" s="14"/>
    </row>
    <row r="5" spans="1:6" x14ac:dyDescent="0.15">
      <c r="A5" s="10">
        <v>4</v>
      </c>
      <c r="B5" s="287"/>
      <c r="C5" s="78" t="s">
        <v>265</v>
      </c>
      <c r="D5" s="94"/>
      <c r="E5" s="5" t="s">
        <v>114</v>
      </c>
      <c r="F5" s="14"/>
    </row>
    <row r="6" spans="1:6" x14ac:dyDescent="0.15">
      <c r="A6" s="10">
        <v>5</v>
      </c>
      <c r="B6" s="287"/>
      <c r="C6" s="78" t="s">
        <v>355</v>
      </c>
      <c r="D6" s="94"/>
      <c r="E6" s="5" t="s">
        <v>114</v>
      </c>
      <c r="F6" s="14"/>
    </row>
    <row r="7" spans="1:6" x14ac:dyDescent="0.15">
      <c r="A7" s="10">
        <v>6</v>
      </c>
      <c r="B7" s="287"/>
      <c r="C7" s="78" t="s">
        <v>356</v>
      </c>
      <c r="D7" s="94"/>
      <c r="E7" s="5" t="s">
        <v>114</v>
      </c>
      <c r="F7" s="14"/>
    </row>
    <row r="8" spans="1:6" x14ac:dyDescent="0.15">
      <c r="A8" s="10">
        <v>7</v>
      </c>
      <c r="B8" s="287"/>
      <c r="C8" s="78" t="s">
        <v>507</v>
      </c>
      <c r="D8" s="94"/>
      <c r="E8" s="5" t="s">
        <v>114</v>
      </c>
      <c r="F8" s="14" t="s">
        <v>508</v>
      </c>
    </row>
    <row r="9" spans="1:6" x14ac:dyDescent="0.15">
      <c r="A9" s="10">
        <v>8</v>
      </c>
      <c r="B9" s="287"/>
      <c r="C9" s="78" t="s">
        <v>357</v>
      </c>
      <c r="D9" s="94"/>
      <c r="E9" s="5" t="s">
        <v>114</v>
      </c>
      <c r="F9" s="281" t="s">
        <v>115</v>
      </c>
    </row>
    <row r="10" spans="1:6" x14ac:dyDescent="0.15">
      <c r="A10" s="60">
        <v>9</v>
      </c>
      <c r="B10" s="290"/>
      <c r="C10" s="79" t="s">
        <v>358</v>
      </c>
      <c r="D10" s="95"/>
      <c r="E10" s="6" t="s">
        <v>114</v>
      </c>
      <c r="F10" s="282"/>
    </row>
    <row r="11" spans="1:6" x14ac:dyDescent="0.15">
      <c r="A11" s="61">
        <v>10</v>
      </c>
      <c r="B11" s="285" t="s">
        <v>367</v>
      </c>
      <c r="C11" s="77" t="s">
        <v>367</v>
      </c>
      <c r="D11" s="93"/>
      <c r="E11" s="4" t="s">
        <v>113</v>
      </c>
      <c r="F11" s="14"/>
    </row>
    <row r="12" spans="1:6" x14ac:dyDescent="0.15">
      <c r="A12" s="146">
        <v>11</v>
      </c>
      <c r="B12" s="286"/>
      <c r="C12" s="80" t="s">
        <v>266</v>
      </c>
      <c r="D12" s="95"/>
      <c r="E12" s="6" t="s">
        <v>114</v>
      </c>
      <c r="F12" s="135"/>
    </row>
    <row r="13" spans="1:6" x14ac:dyDescent="0.15">
      <c r="A13" s="10">
        <v>12</v>
      </c>
      <c r="B13" s="289" t="s">
        <v>153</v>
      </c>
      <c r="C13" s="77" t="s">
        <v>524</v>
      </c>
      <c r="D13" s="93"/>
      <c r="E13" s="4" t="s">
        <v>99</v>
      </c>
      <c r="F13" s="14"/>
    </row>
    <row r="14" spans="1:6" x14ac:dyDescent="0.15">
      <c r="A14" s="10">
        <v>13</v>
      </c>
      <c r="B14" s="289"/>
      <c r="C14" s="78" t="s">
        <v>525</v>
      </c>
      <c r="D14" s="94"/>
      <c r="E14" s="5" t="s">
        <v>99</v>
      </c>
      <c r="F14" s="14"/>
    </row>
    <row r="15" spans="1:6" x14ac:dyDescent="0.15">
      <c r="A15" s="10">
        <v>14</v>
      </c>
      <c r="B15" s="289"/>
      <c r="C15" s="78" t="s">
        <v>526</v>
      </c>
      <c r="D15" s="94"/>
      <c r="E15" s="5" t="s">
        <v>99</v>
      </c>
      <c r="F15" s="14"/>
    </row>
    <row r="16" spans="1:6" x14ac:dyDescent="0.15">
      <c r="A16" s="10">
        <v>15</v>
      </c>
      <c r="B16" s="289"/>
      <c r="C16" s="78" t="s">
        <v>527</v>
      </c>
      <c r="D16" s="94"/>
      <c r="E16" s="5" t="s">
        <v>99</v>
      </c>
      <c r="F16" s="14"/>
    </row>
    <row r="17" spans="1:6" x14ac:dyDescent="0.15">
      <c r="A17" s="60">
        <v>16</v>
      </c>
      <c r="B17" s="286"/>
      <c r="C17" s="79" t="s">
        <v>528</v>
      </c>
      <c r="D17" s="95"/>
      <c r="E17" s="6" t="s">
        <v>114</v>
      </c>
      <c r="F17" s="71" t="s">
        <v>116</v>
      </c>
    </row>
    <row r="18" spans="1:6" x14ac:dyDescent="0.15">
      <c r="A18" s="61">
        <v>17</v>
      </c>
      <c r="B18" s="289" t="s">
        <v>359</v>
      </c>
      <c r="C18" s="77" t="s">
        <v>68</v>
      </c>
      <c r="D18" s="93"/>
      <c r="E18" s="4" t="s">
        <v>99</v>
      </c>
      <c r="F18" s="14"/>
    </row>
    <row r="19" spans="1:6" x14ac:dyDescent="0.15">
      <c r="A19" s="10">
        <v>18</v>
      </c>
      <c r="B19" s="289"/>
      <c r="C19" s="78" t="s">
        <v>268</v>
      </c>
      <c r="D19" s="94"/>
      <c r="E19" s="5" t="s">
        <v>114</v>
      </c>
      <c r="F19" s="14"/>
    </row>
    <row r="20" spans="1:6" x14ac:dyDescent="0.15">
      <c r="A20" s="10">
        <v>19</v>
      </c>
      <c r="B20" s="289"/>
      <c r="C20" s="78" t="s">
        <v>269</v>
      </c>
      <c r="D20" s="94"/>
      <c r="E20" s="5" t="s">
        <v>114</v>
      </c>
      <c r="F20" s="14"/>
    </row>
    <row r="21" spans="1:6" x14ac:dyDescent="0.15">
      <c r="A21" s="10">
        <v>20</v>
      </c>
      <c r="B21" s="289"/>
      <c r="C21" s="78" t="s">
        <v>270</v>
      </c>
      <c r="D21" s="103"/>
      <c r="E21" s="5" t="s">
        <v>114</v>
      </c>
      <c r="F21" s="14"/>
    </row>
    <row r="22" spans="1:6" x14ac:dyDescent="0.15">
      <c r="A22" s="146">
        <v>21</v>
      </c>
      <c r="B22" s="286"/>
      <c r="C22" s="80" t="s">
        <v>374</v>
      </c>
      <c r="D22" s="95"/>
      <c r="E22" s="6" t="s">
        <v>114</v>
      </c>
      <c r="F22" s="135"/>
    </row>
    <row r="23" spans="1:6" x14ac:dyDescent="0.15">
      <c r="A23" s="10">
        <v>22</v>
      </c>
      <c r="B23" s="287" t="s">
        <v>504</v>
      </c>
      <c r="C23" s="77" t="s">
        <v>529</v>
      </c>
      <c r="D23" s="93"/>
      <c r="E23" s="4" t="s">
        <v>99</v>
      </c>
      <c r="F23" s="14"/>
    </row>
    <row r="24" spans="1:6" x14ac:dyDescent="0.15">
      <c r="A24" s="10">
        <v>23</v>
      </c>
      <c r="B24" s="287"/>
      <c r="C24" s="78" t="s">
        <v>69</v>
      </c>
      <c r="D24" s="94"/>
      <c r="E24" s="5" t="s">
        <v>489</v>
      </c>
      <c r="F24" s="14" t="s">
        <v>509</v>
      </c>
    </row>
    <row r="25" spans="1:6" x14ac:dyDescent="0.15">
      <c r="A25" s="10">
        <v>24</v>
      </c>
      <c r="B25" s="288"/>
      <c r="C25" s="78" t="s">
        <v>271</v>
      </c>
      <c r="D25" s="94"/>
      <c r="E25" s="4" t="s">
        <v>99</v>
      </c>
      <c r="F25" s="136"/>
    </row>
    <row r="26" spans="1:6" x14ac:dyDescent="0.15">
      <c r="A26" s="10">
        <v>25</v>
      </c>
      <c r="B26" s="291" t="s">
        <v>506</v>
      </c>
      <c r="C26" s="78" t="s">
        <v>6</v>
      </c>
      <c r="D26" s="94"/>
      <c r="E26" s="5" t="s">
        <v>99</v>
      </c>
      <c r="F26" s="283" t="s">
        <v>117</v>
      </c>
    </row>
    <row r="27" spans="1:6" x14ac:dyDescent="0.15">
      <c r="A27" s="10">
        <v>26</v>
      </c>
      <c r="B27" s="287"/>
      <c r="C27" s="78" t="s">
        <v>174</v>
      </c>
      <c r="D27" s="94"/>
      <c r="E27" s="5" t="s">
        <v>99</v>
      </c>
      <c r="F27" s="283"/>
    </row>
    <row r="28" spans="1:6" x14ac:dyDescent="0.15">
      <c r="A28" s="10">
        <v>27</v>
      </c>
      <c r="B28" s="287"/>
      <c r="C28" s="78" t="s">
        <v>360</v>
      </c>
      <c r="D28" s="94"/>
      <c r="E28" s="5" t="s">
        <v>99</v>
      </c>
      <c r="F28" s="283"/>
    </row>
    <row r="29" spans="1:6" x14ac:dyDescent="0.15">
      <c r="A29" s="10">
        <v>28</v>
      </c>
      <c r="B29" s="287"/>
      <c r="C29" s="78" t="s">
        <v>375</v>
      </c>
      <c r="D29" s="94"/>
      <c r="E29" s="5" t="s">
        <v>99</v>
      </c>
      <c r="F29" s="283"/>
    </row>
    <row r="30" spans="1:6" x14ac:dyDescent="0.15">
      <c r="A30" s="10">
        <v>29</v>
      </c>
      <c r="B30" s="287"/>
      <c r="C30" s="78" t="s">
        <v>376</v>
      </c>
      <c r="D30" s="94"/>
      <c r="E30" s="5" t="s">
        <v>99</v>
      </c>
      <c r="F30" s="283"/>
    </row>
    <row r="31" spans="1:6" x14ac:dyDescent="0.15">
      <c r="A31" s="10">
        <v>30</v>
      </c>
      <c r="B31" s="287"/>
      <c r="C31" s="78" t="s">
        <v>65</v>
      </c>
      <c r="D31" s="94"/>
      <c r="E31" s="5" t="s">
        <v>99</v>
      </c>
      <c r="F31" s="283"/>
    </row>
    <row r="32" spans="1:6" x14ac:dyDescent="0.15">
      <c r="A32" s="10">
        <v>31</v>
      </c>
      <c r="B32" s="287"/>
      <c r="C32" s="78" t="s">
        <v>126</v>
      </c>
      <c r="D32" s="94"/>
      <c r="E32" s="5" t="s">
        <v>114</v>
      </c>
      <c r="F32" s="283"/>
    </row>
    <row r="33" spans="1:6" x14ac:dyDescent="0.15">
      <c r="A33" s="10">
        <v>32</v>
      </c>
      <c r="B33" s="288"/>
      <c r="C33" s="78" t="s">
        <v>272</v>
      </c>
      <c r="D33" s="94"/>
      <c r="E33" s="5" t="s">
        <v>114</v>
      </c>
      <c r="F33" s="137"/>
    </row>
    <row r="34" spans="1:6" ht="24" x14ac:dyDescent="0.15">
      <c r="A34" s="10">
        <v>33</v>
      </c>
      <c r="B34" s="291" t="s">
        <v>505</v>
      </c>
      <c r="C34" s="78" t="s">
        <v>177</v>
      </c>
      <c r="D34" s="94"/>
      <c r="E34" s="4" t="s">
        <v>99</v>
      </c>
      <c r="F34" s="14"/>
    </row>
    <row r="35" spans="1:6" ht="24" x14ac:dyDescent="0.15">
      <c r="A35" s="10">
        <v>34</v>
      </c>
      <c r="B35" s="287"/>
      <c r="C35" s="78" t="s">
        <v>273</v>
      </c>
      <c r="D35" s="94"/>
      <c r="E35" s="5" t="s">
        <v>99</v>
      </c>
      <c r="F35" s="14"/>
    </row>
    <row r="36" spans="1:6" x14ac:dyDescent="0.15">
      <c r="A36" s="10">
        <v>35</v>
      </c>
      <c r="B36" s="287"/>
      <c r="C36" s="78" t="s">
        <v>35</v>
      </c>
      <c r="D36" s="94"/>
      <c r="E36" s="5" t="s">
        <v>99</v>
      </c>
      <c r="F36" s="14"/>
    </row>
    <row r="37" spans="1:6" x14ac:dyDescent="0.15">
      <c r="A37" s="10">
        <v>36</v>
      </c>
      <c r="B37" s="287"/>
      <c r="C37" s="78" t="s">
        <v>36</v>
      </c>
      <c r="D37" s="94"/>
      <c r="E37" s="5" t="s">
        <v>99</v>
      </c>
      <c r="F37" s="14"/>
    </row>
    <row r="38" spans="1:6" x14ac:dyDescent="0.15">
      <c r="A38" s="146">
        <v>37</v>
      </c>
      <c r="B38" s="290"/>
      <c r="C38" s="79" t="s">
        <v>67</v>
      </c>
      <c r="D38" s="95"/>
      <c r="E38" s="6" t="s">
        <v>114</v>
      </c>
      <c r="F38" s="14" t="s">
        <v>116</v>
      </c>
    </row>
    <row r="39" spans="1:6" x14ac:dyDescent="0.15">
      <c r="A39" s="10">
        <v>38</v>
      </c>
      <c r="B39" s="91" t="s">
        <v>70</v>
      </c>
      <c r="C39" s="77" t="s">
        <v>71</v>
      </c>
      <c r="D39" s="93"/>
      <c r="E39" s="4" t="s">
        <v>113</v>
      </c>
      <c r="F39" s="62" t="s">
        <v>118</v>
      </c>
    </row>
    <row r="40" spans="1:6" x14ac:dyDescent="0.15">
      <c r="A40" s="10">
        <v>39</v>
      </c>
      <c r="B40" s="291" t="s">
        <v>510</v>
      </c>
      <c r="C40" s="78" t="s">
        <v>72</v>
      </c>
      <c r="D40" s="94"/>
      <c r="E40" s="5" t="s">
        <v>114</v>
      </c>
      <c r="F40" s="125"/>
    </row>
    <row r="41" spans="1:6" x14ac:dyDescent="0.15">
      <c r="A41" s="10">
        <v>40</v>
      </c>
      <c r="B41" s="287"/>
      <c r="C41" s="81" t="s">
        <v>5</v>
      </c>
      <c r="D41" s="94"/>
      <c r="E41" s="5" t="s">
        <v>114</v>
      </c>
      <c r="F41" s="14"/>
    </row>
    <row r="42" spans="1:6" x14ac:dyDescent="0.15">
      <c r="A42" s="10">
        <v>41</v>
      </c>
      <c r="B42" s="287"/>
      <c r="C42" s="81" t="s">
        <v>274</v>
      </c>
      <c r="D42" s="94"/>
      <c r="E42" s="5" t="s">
        <v>114</v>
      </c>
      <c r="F42" s="14"/>
    </row>
    <row r="43" spans="1:6" x14ac:dyDescent="0.15">
      <c r="A43" s="10">
        <v>42</v>
      </c>
      <c r="B43" s="287"/>
      <c r="C43" s="81" t="s">
        <v>184</v>
      </c>
      <c r="D43" s="94"/>
      <c r="E43" s="5" t="s">
        <v>114</v>
      </c>
      <c r="F43" s="136"/>
    </row>
    <row r="44" spans="1:6" x14ac:dyDescent="0.15">
      <c r="A44" s="10">
        <v>43</v>
      </c>
      <c r="B44" s="291" t="s">
        <v>511</v>
      </c>
      <c r="C44" s="78" t="s">
        <v>38</v>
      </c>
      <c r="D44" s="94"/>
      <c r="E44" s="5" t="s">
        <v>99</v>
      </c>
      <c r="F44" s="14"/>
    </row>
    <row r="45" spans="1:6" x14ac:dyDescent="0.15">
      <c r="A45" s="10">
        <v>44</v>
      </c>
      <c r="B45" s="287"/>
      <c r="C45" s="78" t="s">
        <v>39</v>
      </c>
      <c r="D45" s="94"/>
      <c r="E45" s="5" t="s">
        <v>99</v>
      </c>
      <c r="F45" s="14"/>
    </row>
    <row r="46" spans="1:6" x14ac:dyDescent="0.15">
      <c r="A46" s="10">
        <v>45</v>
      </c>
      <c r="B46" s="287"/>
      <c r="C46" s="78" t="s">
        <v>40</v>
      </c>
      <c r="D46" s="94"/>
      <c r="E46" s="5" t="s">
        <v>99</v>
      </c>
      <c r="F46" s="14"/>
    </row>
    <row r="47" spans="1:6" x14ac:dyDescent="0.15">
      <c r="A47" s="10">
        <v>46</v>
      </c>
      <c r="B47" s="287"/>
      <c r="C47" s="78" t="s">
        <v>41</v>
      </c>
      <c r="D47" s="94"/>
      <c r="E47" s="5" t="s">
        <v>99</v>
      </c>
      <c r="F47" s="14"/>
    </row>
    <row r="48" spans="1:6" x14ac:dyDescent="0.15">
      <c r="A48" s="10">
        <v>47</v>
      </c>
      <c r="B48" s="287"/>
      <c r="C48" s="78" t="s">
        <v>42</v>
      </c>
      <c r="D48" s="94"/>
      <c r="E48" s="5" t="s">
        <v>99</v>
      </c>
      <c r="F48" s="14"/>
    </row>
    <row r="49" spans="1:6" x14ac:dyDescent="0.15">
      <c r="A49" s="10">
        <v>48</v>
      </c>
      <c r="B49" s="287"/>
      <c r="C49" s="78" t="s">
        <v>43</v>
      </c>
      <c r="D49" s="94"/>
      <c r="E49" s="5" t="s">
        <v>99</v>
      </c>
      <c r="F49" s="14"/>
    </row>
    <row r="50" spans="1:6" x14ac:dyDescent="0.15">
      <c r="A50" s="10">
        <v>49</v>
      </c>
      <c r="B50" s="287"/>
      <c r="C50" s="78" t="s">
        <v>44</v>
      </c>
      <c r="D50" s="94"/>
      <c r="E50" s="5" t="s">
        <v>99</v>
      </c>
      <c r="F50" s="14"/>
    </row>
    <row r="51" spans="1:6" x14ac:dyDescent="0.15">
      <c r="A51" s="10">
        <v>50</v>
      </c>
      <c r="B51" s="287"/>
      <c r="C51" s="78" t="s">
        <v>45</v>
      </c>
      <c r="D51" s="94"/>
      <c r="E51" s="5" t="s">
        <v>99</v>
      </c>
      <c r="F51" s="14"/>
    </row>
    <row r="52" spans="1:6" x14ac:dyDescent="0.15">
      <c r="A52" s="146">
        <v>51</v>
      </c>
      <c r="B52" s="290"/>
      <c r="C52" s="79" t="s">
        <v>67</v>
      </c>
      <c r="D52" s="95"/>
      <c r="E52" s="6" t="s">
        <v>114</v>
      </c>
      <c r="F52" s="63" t="s">
        <v>116</v>
      </c>
    </row>
    <row r="53" spans="1:6" x14ac:dyDescent="0.15">
      <c r="A53" s="10">
        <v>52</v>
      </c>
      <c r="B53" s="287" t="s">
        <v>74</v>
      </c>
      <c r="C53" s="82" t="s">
        <v>75</v>
      </c>
      <c r="D53" s="98"/>
      <c r="E53" s="8" t="s">
        <v>489</v>
      </c>
      <c r="F53" s="284" t="s">
        <v>512</v>
      </c>
    </row>
    <row r="54" spans="1:6" x14ac:dyDescent="0.15">
      <c r="A54" s="10">
        <v>53</v>
      </c>
      <c r="B54" s="287"/>
      <c r="C54" s="78" t="s">
        <v>127</v>
      </c>
      <c r="D54" s="94"/>
      <c r="E54" s="5" t="s">
        <v>489</v>
      </c>
      <c r="F54" s="281"/>
    </row>
    <row r="55" spans="1:6" x14ac:dyDescent="0.15">
      <c r="A55" s="10">
        <v>54</v>
      </c>
      <c r="B55" s="287"/>
      <c r="C55" s="78" t="s">
        <v>128</v>
      </c>
      <c r="D55" s="94"/>
      <c r="E55" s="5" t="s">
        <v>489</v>
      </c>
      <c r="F55" s="281"/>
    </row>
    <row r="56" spans="1:6" x14ac:dyDescent="0.15">
      <c r="A56" s="10">
        <v>55</v>
      </c>
      <c r="B56" s="287"/>
      <c r="C56" s="78" t="s">
        <v>129</v>
      </c>
      <c r="D56" s="94"/>
      <c r="E56" s="5" t="s">
        <v>489</v>
      </c>
      <c r="F56" s="281"/>
    </row>
    <row r="57" spans="1:6" x14ac:dyDescent="0.15">
      <c r="A57" s="10">
        <v>56</v>
      </c>
      <c r="B57" s="287"/>
      <c r="C57" s="78" t="s">
        <v>76</v>
      </c>
      <c r="D57" s="94"/>
      <c r="E57" s="5" t="s">
        <v>489</v>
      </c>
      <c r="F57" s="281"/>
    </row>
    <row r="58" spans="1:6" x14ac:dyDescent="0.15">
      <c r="A58" s="10">
        <v>57</v>
      </c>
      <c r="B58" s="287"/>
      <c r="C58" s="78" t="s">
        <v>130</v>
      </c>
      <c r="D58" s="94"/>
      <c r="E58" s="5" t="s">
        <v>489</v>
      </c>
      <c r="F58" s="281"/>
    </row>
    <row r="59" spans="1:6" x14ac:dyDescent="0.15">
      <c r="A59" s="10">
        <v>58</v>
      </c>
      <c r="B59" s="287"/>
      <c r="C59" s="78" t="s">
        <v>131</v>
      </c>
      <c r="D59" s="94"/>
      <c r="E59" s="5" t="s">
        <v>489</v>
      </c>
      <c r="F59" s="281"/>
    </row>
    <row r="60" spans="1:6" x14ac:dyDescent="0.15">
      <c r="A60" s="10">
        <v>59</v>
      </c>
      <c r="B60" s="287"/>
      <c r="C60" s="78" t="s">
        <v>132</v>
      </c>
      <c r="D60" s="94"/>
      <c r="E60" s="5" t="s">
        <v>489</v>
      </c>
      <c r="F60" s="281"/>
    </row>
    <row r="61" spans="1:6" x14ac:dyDescent="0.15">
      <c r="A61" s="10">
        <v>60</v>
      </c>
      <c r="B61" s="287"/>
      <c r="C61" s="78" t="s">
        <v>133</v>
      </c>
      <c r="D61" s="94"/>
      <c r="E61" s="5" t="s">
        <v>489</v>
      </c>
      <c r="F61" s="281"/>
    </row>
    <row r="62" spans="1:6" x14ac:dyDescent="0.15">
      <c r="A62" s="10">
        <v>61</v>
      </c>
      <c r="B62" s="287"/>
      <c r="C62" s="78" t="s">
        <v>130</v>
      </c>
      <c r="D62" s="94"/>
      <c r="E62" s="5" t="s">
        <v>489</v>
      </c>
      <c r="F62" s="281"/>
    </row>
    <row r="63" spans="1:6" x14ac:dyDescent="0.15">
      <c r="A63" s="10">
        <v>62</v>
      </c>
      <c r="B63" s="287"/>
      <c r="C63" s="78" t="s">
        <v>131</v>
      </c>
      <c r="D63" s="94"/>
      <c r="E63" s="5" t="s">
        <v>489</v>
      </c>
      <c r="F63" s="281"/>
    </row>
    <row r="64" spans="1:6" x14ac:dyDescent="0.15">
      <c r="A64" s="10">
        <v>63</v>
      </c>
      <c r="B64" s="287"/>
      <c r="C64" s="78" t="s">
        <v>132</v>
      </c>
      <c r="D64" s="94"/>
      <c r="E64" s="5" t="s">
        <v>489</v>
      </c>
      <c r="F64" s="281"/>
    </row>
    <row r="65" spans="1:6" x14ac:dyDescent="0.15">
      <c r="A65" s="10">
        <v>64</v>
      </c>
      <c r="B65" s="287"/>
      <c r="C65" s="78" t="s">
        <v>77</v>
      </c>
      <c r="D65" s="94"/>
      <c r="E65" s="5" t="s">
        <v>489</v>
      </c>
      <c r="F65" s="281"/>
    </row>
    <row r="66" spans="1:6" x14ac:dyDescent="0.15">
      <c r="A66" s="10">
        <v>65</v>
      </c>
      <c r="B66" s="287"/>
      <c r="C66" s="78" t="s">
        <v>130</v>
      </c>
      <c r="D66" s="94"/>
      <c r="E66" s="5" t="s">
        <v>489</v>
      </c>
      <c r="F66" s="281"/>
    </row>
    <row r="67" spans="1:6" x14ac:dyDescent="0.15">
      <c r="A67" s="10">
        <v>66</v>
      </c>
      <c r="B67" s="287"/>
      <c r="C67" s="78" t="s">
        <v>131</v>
      </c>
      <c r="D67" s="94"/>
      <c r="E67" s="5" t="s">
        <v>489</v>
      </c>
      <c r="F67" s="281"/>
    </row>
    <row r="68" spans="1:6" x14ac:dyDescent="0.15">
      <c r="A68" s="10">
        <v>67</v>
      </c>
      <c r="B68" s="287"/>
      <c r="C68" s="78" t="s">
        <v>132</v>
      </c>
      <c r="D68" s="94"/>
      <c r="E68" s="5" t="s">
        <v>489</v>
      </c>
      <c r="F68" s="281"/>
    </row>
    <row r="69" spans="1:6" x14ac:dyDescent="0.15">
      <c r="A69" s="10">
        <v>68</v>
      </c>
      <c r="B69" s="287"/>
      <c r="C69" s="78" t="s">
        <v>78</v>
      </c>
      <c r="D69" s="94"/>
      <c r="E69" s="5" t="s">
        <v>489</v>
      </c>
      <c r="F69" s="281"/>
    </row>
    <row r="70" spans="1:6" x14ac:dyDescent="0.15">
      <c r="A70" s="10">
        <v>69</v>
      </c>
      <c r="B70" s="287"/>
      <c r="C70" s="78" t="s">
        <v>134</v>
      </c>
      <c r="D70" s="94"/>
      <c r="E70" s="5" t="s">
        <v>489</v>
      </c>
      <c r="F70" s="281"/>
    </row>
    <row r="71" spans="1:6" x14ac:dyDescent="0.15">
      <c r="A71" s="10">
        <v>70</v>
      </c>
      <c r="B71" s="287"/>
      <c r="C71" s="78" t="s">
        <v>135</v>
      </c>
      <c r="D71" s="94"/>
      <c r="E71" s="5" t="s">
        <v>489</v>
      </c>
      <c r="F71" s="281"/>
    </row>
    <row r="72" spans="1:6" x14ac:dyDescent="0.15">
      <c r="A72" s="10">
        <v>71</v>
      </c>
      <c r="B72" s="287"/>
      <c r="C72" s="78" t="s">
        <v>136</v>
      </c>
      <c r="D72" s="94"/>
      <c r="E72" s="5" t="s">
        <v>489</v>
      </c>
      <c r="F72" s="281"/>
    </row>
    <row r="73" spans="1:6" x14ac:dyDescent="0.15">
      <c r="A73" s="10">
        <v>72</v>
      </c>
      <c r="B73" s="287"/>
      <c r="C73" s="78" t="s">
        <v>137</v>
      </c>
      <c r="D73" s="94"/>
      <c r="E73" s="5" t="s">
        <v>489</v>
      </c>
      <c r="F73" s="281"/>
    </row>
    <row r="74" spans="1:6" x14ac:dyDescent="0.15">
      <c r="A74" s="10">
        <v>73</v>
      </c>
      <c r="B74" s="287"/>
      <c r="C74" s="78" t="s">
        <v>130</v>
      </c>
      <c r="D74" s="94"/>
      <c r="E74" s="5" t="s">
        <v>489</v>
      </c>
      <c r="F74" s="281"/>
    </row>
    <row r="75" spans="1:6" x14ac:dyDescent="0.15">
      <c r="A75" s="10">
        <v>74</v>
      </c>
      <c r="B75" s="287"/>
      <c r="C75" s="78" t="s">
        <v>131</v>
      </c>
      <c r="D75" s="94"/>
      <c r="E75" s="5" t="s">
        <v>489</v>
      </c>
      <c r="F75" s="281"/>
    </row>
    <row r="76" spans="1:6" x14ac:dyDescent="0.15">
      <c r="A76" s="10">
        <v>75</v>
      </c>
      <c r="B76" s="287"/>
      <c r="C76" s="79" t="s">
        <v>132</v>
      </c>
      <c r="D76" s="95"/>
      <c r="E76" s="6" t="s">
        <v>489</v>
      </c>
      <c r="F76" s="282"/>
    </row>
    <row r="77" spans="1:6" x14ac:dyDescent="0.15">
      <c r="A77" s="10">
        <v>76</v>
      </c>
      <c r="B77" s="287"/>
      <c r="C77" s="77" t="s">
        <v>79</v>
      </c>
      <c r="D77" s="99">
        <f>SUM(D53,D57,D61,D65,D69,D73)</f>
        <v>0</v>
      </c>
      <c r="E77" s="275" t="s">
        <v>123</v>
      </c>
      <c r="F77" s="276"/>
    </row>
    <row r="78" spans="1:6" x14ac:dyDescent="0.15">
      <c r="A78" s="10">
        <v>77</v>
      </c>
      <c r="B78" s="287"/>
      <c r="C78" s="78" t="s">
        <v>138</v>
      </c>
      <c r="D78" s="100">
        <f>SUM(D54,D58,D62,D66,D70,D74)</f>
        <v>0</v>
      </c>
      <c r="E78" s="275"/>
      <c r="F78" s="276"/>
    </row>
    <row r="79" spans="1:6" x14ac:dyDescent="0.15">
      <c r="A79" s="10">
        <v>78</v>
      </c>
      <c r="B79" s="287"/>
      <c r="C79" s="78" t="s">
        <v>139</v>
      </c>
      <c r="D79" s="100">
        <f>SUM(D55,D59,D63,D67,D71,D75)</f>
        <v>0</v>
      </c>
      <c r="E79" s="275"/>
      <c r="F79" s="276"/>
    </row>
    <row r="80" spans="1:6" x14ac:dyDescent="0.15">
      <c r="A80" s="146">
        <v>79</v>
      </c>
      <c r="B80" s="290"/>
      <c r="C80" s="79" t="s">
        <v>140</v>
      </c>
      <c r="D80" s="101">
        <f>SUM(D56,D60,D64,D68,D72,D76)</f>
        <v>0</v>
      </c>
      <c r="E80" s="277"/>
      <c r="F80" s="278"/>
    </row>
    <row r="81" spans="1:6" x14ac:dyDescent="0.15">
      <c r="A81" s="10">
        <v>80</v>
      </c>
      <c r="B81" s="292" t="s">
        <v>483</v>
      </c>
      <c r="C81" s="110" t="s">
        <v>73</v>
      </c>
      <c r="D81" s="98"/>
      <c r="E81" s="8" t="s">
        <v>113</v>
      </c>
      <c r="F81" s="284" t="s">
        <v>482</v>
      </c>
    </row>
    <row r="82" spans="1:6" x14ac:dyDescent="0.15">
      <c r="A82" s="10">
        <v>81</v>
      </c>
      <c r="B82" s="287"/>
      <c r="C82" s="111" t="s">
        <v>64</v>
      </c>
      <c r="D82" s="93"/>
      <c r="E82" s="5" t="s">
        <v>114</v>
      </c>
      <c r="F82" s="281"/>
    </row>
    <row r="83" spans="1:6" x14ac:dyDescent="0.15">
      <c r="A83" s="10">
        <v>82</v>
      </c>
      <c r="B83" s="287"/>
      <c r="C83" s="111" t="s">
        <v>561</v>
      </c>
      <c r="D83" s="93"/>
      <c r="E83" s="4" t="s">
        <v>114</v>
      </c>
      <c r="F83" s="281"/>
    </row>
    <row r="84" spans="1:6" x14ac:dyDescent="0.15">
      <c r="A84" s="10">
        <v>83</v>
      </c>
      <c r="B84" s="287"/>
      <c r="C84" s="112" t="s">
        <v>275</v>
      </c>
      <c r="D84" s="94"/>
      <c r="E84" s="5" t="s">
        <v>114</v>
      </c>
      <c r="F84" s="281"/>
    </row>
    <row r="85" spans="1:6" x14ac:dyDescent="0.15">
      <c r="A85" s="10">
        <v>84</v>
      </c>
      <c r="B85" s="287"/>
      <c r="C85" s="112" t="s">
        <v>195</v>
      </c>
      <c r="D85" s="94"/>
      <c r="E85" s="5" t="s">
        <v>114</v>
      </c>
      <c r="F85" s="281"/>
    </row>
    <row r="86" spans="1:6" x14ac:dyDescent="0.15">
      <c r="A86" s="60">
        <v>85</v>
      </c>
      <c r="B86" s="290"/>
      <c r="C86" s="113" t="s">
        <v>276</v>
      </c>
      <c r="D86" s="95"/>
      <c r="E86" s="6" t="s">
        <v>113</v>
      </c>
      <c r="F86" s="281"/>
    </row>
    <row r="87" spans="1:6" x14ac:dyDescent="0.15">
      <c r="A87" s="61">
        <v>86</v>
      </c>
      <c r="B87" s="292" t="s">
        <v>484</v>
      </c>
      <c r="C87" s="110" t="s">
        <v>73</v>
      </c>
      <c r="D87" s="98"/>
      <c r="E87" s="8" t="s">
        <v>113</v>
      </c>
      <c r="F87" s="284" t="s">
        <v>482</v>
      </c>
    </row>
    <row r="88" spans="1:6" x14ac:dyDescent="0.15">
      <c r="A88" s="10">
        <v>87</v>
      </c>
      <c r="B88" s="287"/>
      <c r="C88" s="111" t="s">
        <v>64</v>
      </c>
      <c r="D88" s="93"/>
      <c r="E88" s="5" t="s">
        <v>114</v>
      </c>
      <c r="F88" s="281"/>
    </row>
    <row r="89" spans="1:6" x14ac:dyDescent="0.15">
      <c r="A89" s="10">
        <v>88</v>
      </c>
      <c r="B89" s="287"/>
      <c r="C89" s="111" t="s">
        <v>561</v>
      </c>
      <c r="D89" s="93"/>
      <c r="E89" s="4" t="s">
        <v>114</v>
      </c>
      <c r="F89" s="281"/>
    </row>
    <row r="90" spans="1:6" x14ac:dyDescent="0.15">
      <c r="A90" s="10">
        <v>89</v>
      </c>
      <c r="B90" s="287"/>
      <c r="C90" s="112" t="s">
        <v>275</v>
      </c>
      <c r="D90" s="94"/>
      <c r="E90" s="5" t="s">
        <v>114</v>
      </c>
      <c r="F90" s="281"/>
    </row>
    <row r="91" spans="1:6" x14ac:dyDescent="0.15">
      <c r="A91" s="10">
        <v>90</v>
      </c>
      <c r="B91" s="287"/>
      <c r="C91" s="112" t="s">
        <v>195</v>
      </c>
      <c r="D91" s="94"/>
      <c r="E91" s="5" t="s">
        <v>114</v>
      </c>
      <c r="F91" s="281"/>
    </row>
    <row r="92" spans="1:6" x14ac:dyDescent="0.15">
      <c r="A92" s="146">
        <v>91</v>
      </c>
      <c r="B92" s="290"/>
      <c r="C92" s="113" t="s">
        <v>276</v>
      </c>
      <c r="D92" s="95"/>
      <c r="E92" s="6" t="s">
        <v>113</v>
      </c>
      <c r="F92" s="281"/>
    </row>
    <row r="93" spans="1:6" ht="24" x14ac:dyDescent="0.15">
      <c r="A93" s="10">
        <v>92</v>
      </c>
      <c r="B93" s="115" t="s">
        <v>80</v>
      </c>
      <c r="C93" s="82" t="s">
        <v>384</v>
      </c>
      <c r="D93" s="102"/>
      <c r="E93" s="7" t="s">
        <v>114</v>
      </c>
      <c r="F93" s="64" t="s">
        <v>385</v>
      </c>
    </row>
    <row r="94" spans="1:6" x14ac:dyDescent="0.15">
      <c r="A94" s="10">
        <v>93</v>
      </c>
      <c r="B94" s="116"/>
      <c r="C94" s="83" t="s">
        <v>386</v>
      </c>
      <c r="D94" s="93"/>
      <c r="E94" s="4" t="s">
        <v>114</v>
      </c>
      <c r="F94" s="284" t="s">
        <v>530</v>
      </c>
    </row>
    <row r="95" spans="1:6" x14ac:dyDescent="0.15">
      <c r="A95" s="10">
        <v>94</v>
      </c>
      <c r="B95" s="116"/>
      <c r="C95" s="77" t="s">
        <v>486</v>
      </c>
      <c r="D95" s="93"/>
      <c r="E95" s="4" t="s">
        <v>114</v>
      </c>
      <c r="F95" s="281"/>
    </row>
    <row r="96" spans="1:6" x14ac:dyDescent="0.15">
      <c r="A96" s="10">
        <v>95</v>
      </c>
      <c r="B96" s="116"/>
      <c r="C96" s="77" t="s">
        <v>389</v>
      </c>
      <c r="D96" s="94"/>
      <c r="E96" s="5" t="s">
        <v>114</v>
      </c>
      <c r="F96" s="281"/>
    </row>
    <row r="97" spans="1:6" x14ac:dyDescent="0.15">
      <c r="A97" s="10">
        <v>96</v>
      </c>
      <c r="B97" s="116"/>
      <c r="C97" s="77" t="s">
        <v>390</v>
      </c>
      <c r="D97" s="94"/>
      <c r="E97" s="5" t="s">
        <v>114</v>
      </c>
      <c r="F97" s="92"/>
    </row>
    <row r="98" spans="1:6" x14ac:dyDescent="0.15">
      <c r="A98" s="10">
        <v>97</v>
      </c>
      <c r="B98" s="116"/>
      <c r="C98" s="77" t="s">
        <v>400</v>
      </c>
      <c r="D98" s="103"/>
      <c r="E98" s="5" t="s">
        <v>114</v>
      </c>
      <c r="F98" s="92"/>
    </row>
    <row r="99" spans="1:6" x14ac:dyDescent="0.15">
      <c r="A99" s="10">
        <v>98</v>
      </c>
      <c r="B99" s="116"/>
      <c r="C99" s="77" t="s">
        <v>401</v>
      </c>
      <c r="D99" s="103"/>
      <c r="E99" s="5" t="s">
        <v>114</v>
      </c>
      <c r="F99" s="92"/>
    </row>
    <row r="100" spans="1:6" x14ac:dyDescent="0.15">
      <c r="A100" s="10">
        <v>99</v>
      </c>
      <c r="B100" s="116"/>
      <c r="C100" s="79" t="s">
        <v>391</v>
      </c>
      <c r="D100" s="120"/>
      <c r="E100" s="6" t="s">
        <v>114</v>
      </c>
      <c r="F100" s="92"/>
    </row>
    <row r="101" spans="1:6" x14ac:dyDescent="0.15">
      <c r="A101" s="10">
        <v>100</v>
      </c>
      <c r="B101" s="116"/>
      <c r="C101" s="85" t="s">
        <v>387</v>
      </c>
      <c r="D101" s="98"/>
      <c r="E101" s="5" t="s">
        <v>114</v>
      </c>
      <c r="F101" s="92"/>
    </row>
    <row r="102" spans="1:6" x14ac:dyDescent="0.15">
      <c r="A102" s="10">
        <v>101</v>
      </c>
      <c r="B102" s="116"/>
      <c r="C102" s="118" t="s">
        <v>486</v>
      </c>
      <c r="D102" s="93"/>
      <c r="E102" s="4" t="s">
        <v>114</v>
      </c>
      <c r="F102" s="92"/>
    </row>
    <row r="103" spans="1:6" x14ac:dyDescent="0.15">
      <c r="A103" s="10">
        <v>102</v>
      </c>
      <c r="B103" s="116"/>
      <c r="C103" s="81" t="s">
        <v>389</v>
      </c>
      <c r="D103" s="94"/>
      <c r="E103" s="5" t="s">
        <v>114</v>
      </c>
      <c r="F103" s="92"/>
    </row>
    <row r="104" spans="1:6" x14ac:dyDescent="0.15">
      <c r="A104" s="10">
        <v>103</v>
      </c>
      <c r="B104" s="116"/>
      <c r="C104" s="81" t="s">
        <v>390</v>
      </c>
      <c r="D104" s="94"/>
      <c r="E104" s="5" t="s">
        <v>114</v>
      </c>
      <c r="F104" s="92"/>
    </row>
    <row r="105" spans="1:6" x14ac:dyDescent="0.15">
      <c r="A105" s="10">
        <v>104</v>
      </c>
      <c r="B105" s="116"/>
      <c r="C105" s="77" t="s">
        <v>400</v>
      </c>
      <c r="D105" s="103"/>
      <c r="E105" s="5" t="s">
        <v>114</v>
      </c>
      <c r="F105" s="92"/>
    </row>
    <row r="106" spans="1:6" x14ac:dyDescent="0.15">
      <c r="A106" s="10">
        <v>105</v>
      </c>
      <c r="B106" s="116"/>
      <c r="C106" s="77" t="s">
        <v>401</v>
      </c>
      <c r="D106" s="103"/>
      <c r="E106" s="5" t="s">
        <v>114</v>
      </c>
      <c r="F106" s="92"/>
    </row>
    <row r="107" spans="1:6" x14ac:dyDescent="0.15">
      <c r="A107" s="10">
        <v>106</v>
      </c>
      <c r="B107" s="116"/>
      <c r="C107" s="84" t="s">
        <v>391</v>
      </c>
      <c r="D107" s="119"/>
      <c r="E107" s="6" t="s">
        <v>114</v>
      </c>
      <c r="F107" s="92"/>
    </row>
    <row r="108" spans="1:6" x14ac:dyDescent="0.15">
      <c r="A108" s="10">
        <v>107</v>
      </c>
      <c r="B108" s="116"/>
      <c r="C108" s="83" t="s">
        <v>388</v>
      </c>
      <c r="D108" s="98"/>
      <c r="E108" s="8" t="s">
        <v>114</v>
      </c>
      <c r="F108" s="92"/>
    </row>
    <row r="109" spans="1:6" x14ac:dyDescent="0.15">
      <c r="A109" s="10">
        <v>108</v>
      </c>
      <c r="B109" s="116"/>
      <c r="C109" s="68" t="s">
        <v>486</v>
      </c>
      <c r="D109" s="93"/>
      <c r="E109" s="4" t="s">
        <v>114</v>
      </c>
      <c r="F109" s="92"/>
    </row>
    <row r="110" spans="1:6" x14ac:dyDescent="0.15">
      <c r="A110" s="10">
        <v>109</v>
      </c>
      <c r="B110" s="116"/>
      <c r="C110" s="81" t="s">
        <v>389</v>
      </c>
      <c r="D110" s="94"/>
      <c r="E110" s="5" t="s">
        <v>114</v>
      </c>
      <c r="F110" s="92"/>
    </row>
    <row r="111" spans="1:6" x14ac:dyDescent="0.15">
      <c r="A111" s="10">
        <v>110</v>
      </c>
      <c r="B111" s="116"/>
      <c r="C111" s="81" t="s">
        <v>390</v>
      </c>
      <c r="D111" s="94"/>
      <c r="E111" s="5" t="s">
        <v>114</v>
      </c>
      <c r="F111" s="92"/>
    </row>
    <row r="112" spans="1:6" x14ac:dyDescent="0.15">
      <c r="A112" s="10">
        <v>111</v>
      </c>
      <c r="B112" s="116"/>
      <c r="C112" s="77" t="s">
        <v>400</v>
      </c>
      <c r="D112" s="103"/>
      <c r="E112" s="5" t="s">
        <v>114</v>
      </c>
      <c r="F112" s="92"/>
    </row>
    <row r="113" spans="1:6" x14ac:dyDescent="0.15">
      <c r="A113" s="10">
        <v>112</v>
      </c>
      <c r="B113" s="116"/>
      <c r="C113" s="77" t="s">
        <v>401</v>
      </c>
      <c r="D113" s="103"/>
      <c r="E113" s="5" t="s">
        <v>114</v>
      </c>
      <c r="F113" s="92"/>
    </row>
    <row r="114" spans="1:6" x14ac:dyDescent="0.15">
      <c r="A114" s="10">
        <v>113</v>
      </c>
      <c r="B114" s="116"/>
      <c r="C114" s="81" t="s">
        <v>391</v>
      </c>
      <c r="D114" s="119"/>
      <c r="E114" s="6" t="s">
        <v>114</v>
      </c>
      <c r="F114" s="92"/>
    </row>
    <row r="115" spans="1:6" x14ac:dyDescent="0.15">
      <c r="A115" s="10">
        <v>114</v>
      </c>
      <c r="B115" s="116"/>
      <c r="C115" s="83" t="s">
        <v>393</v>
      </c>
      <c r="D115" s="93"/>
      <c r="E115" s="4" t="s">
        <v>114</v>
      </c>
      <c r="F115" s="92"/>
    </row>
    <row r="116" spans="1:6" x14ac:dyDescent="0.15">
      <c r="A116" s="10">
        <v>115</v>
      </c>
      <c r="B116" s="116"/>
      <c r="C116" s="81" t="s">
        <v>394</v>
      </c>
      <c r="D116" s="94"/>
      <c r="E116" s="5" t="s">
        <v>114</v>
      </c>
      <c r="F116" s="92"/>
    </row>
    <row r="117" spans="1:6" x14ac:dyDescent="0.15">
      <c r="A117" s="10">
        <v>116</v>
      </c>
      <c r="B117" s="116"/>
      <c r="C117" s="81" t="s">
        <v>395</v>
      </c>
      <c r="D117" s="94"/>
      <c r="E117" s="5" t="s">
        <v>114</v>
      </c>
      <c r="F117" s="92"/>
    </row>
    <row r="118" spans="1:6" x14ac:dyDescent="0.15">
      <c r="A118" s="10">
        <v>117</v>
      </c>
      <c r="B118" s="116"/>
      <c r="C118" s="77" t="s">
        <v>400</v>
      </c>
      <c r="D118" s="103"/>
      <c r="E118" s="5" t="s">
        <v>114</v>
      </c>
      <c r="F118" s="92"/>
    </row>
    <row r="119" spans="1:6" x14ac:dyDescent="0.15">
      <c r="A119" s="10">
        <v>118</v>
      </c>
      <c r="B119" s="116"/>
      <c r="C119" s="77" t="s">
        <v>401</v>
      </c>
      <c r="D119" s="103"/>
      <c r="E119" s="5" t="s">
        <v>114</v>
      </c>
      <c r="F119" s="92"/>
    </row>
    <row r="120" spans="1:6" x14ac:dyDescent="0.15">
      <c r="A120" s="10">
        <v>119</v>
      </c>
      <c r="B120" s="116"/>
      <c r="C120" s="84" t="s">
        <v>396</v>
      </c>
      <c r="D120" s="119"/>
      <c r="E120" s="6" t="s">
        <v>114</v>
      </c>
      <c r="F120" s="71"/>
    </row>
    <row r="121" spans="1:6" x14ac:dyDescent="0.15">
      <c r="A121" s="10">
        <v>120</v>
      </c>
      <c r="B121" s="116"/>
      <c r="C121" s="68" t="s">
        <v>397</v>
      </c>
      <c r="D121" s="99">
        <f t="shared" ref="D121:D126" si="0">SUM(D95,D102,D109,D115)</f>
        <v>0</v>
      </c>
      <c r="E121" s="275" t="s">
        <v>123</v>
      </c>
      <c r="F121" s="276"/>
    </row>
    <row r="122" spans="1:6" x14ac:dyDescent="0.15">
      <c r="A122" s="10">
        <v>121</v>
      </c>
      <c r="B122" s="116"/>
      <c r="C122" s="81" t="s">
        <v>398</v>
      </c>
      <c r="D122" s="99">
        <f t="shared" si="0"/>
        <v>0</v>
      </c>
      <c r="E122" s="275"/>
      <c r="F122" s="276"/>
    </row>
    <row r="123" spans="1:6" x14ac:dyDescent="0.15">
      <c r="A123" s="10">
        <v>122</v>
      </c>
      <c r="B123" s="116"/>
      <c r="C123" s="81" t="s">
        <v>399</v>
      </c>
      <c r="D123" s="99">
        <f t="shared" si="0"/>
        <v>0</v>
      </c>
      <c r="E123" s="275"/>
      <c r="F123" s="276"/>
    </row>
    <row r="124" spans="1:6" x14ac:dyDescent="0.15">
      <c r="A124" s="10">
        <v>123</v>
      </c>
      <c r="B124" s="116"/>
      <c r="C124" s="81" t="s">
        <v>404</v>
      </c>
      <c r="D124" s="99">
        <f t="shared" si="0"/>
        <v>0</v>
      </c>
      <c r="E124" s="275"/>
      <c r="F124" s="276"/>
    </row>
    <row r="125" spans="1:6" x14ac:dyDescent="0.15">
      <c r="A125" s="10">
        <v>124</v>
      </c>
      <c r="B125" s="116"/>
      <c r="C125" s="81" t="s">
        <v>403</v>
      </c>
      <c r="D125" s="99">
        <f t="shared" si="0"/>
        <v>0</v>
      </c>
      <c r="E125" s="275"/>
      <c r="F125" s="276"/>
    </row>
    <row r="126" spans="1:6" x14ac:dyDescent="0.15">
      <c r="A126" s="60">
        <v>125</v>
      </c>
      <c r="B126" s="90"/>
      <c r="C126" s="114" t="s">
        <v>485</v>
      </c>
      <c r="D126" s="156">
        <f t="shared" si="0"/>
        <v>0</v>
      </c>
      <c r="E126" s="277"/>
      <c r="F126" s="278"/>
    </row>
    <row r="127" spans="1:6" x14ac:dyDescent="0.15">
      <c r="A127" s="147">
        <v>126</v>
      </c>
      <c r="B127" s="75" t="s">
        <v>405</v>
      </c>
      <c r="C127" s="74" t="s">
        <v>407</v>
      </c>
      <c r="D127" s="98"/>
      <c r="E127" s="76" t="s">
        <v>481</v>
      </c>
      <c r="F127" s="70" t="s">
        <v>406</v>
      </c>
    </row>
    <row r="128" spans="1:6" x14ac:dyDescent="0.15">
      <c r="A128" s="61">
        <v>127</v>
      </c>
      <c r="B128" s="292" t="s">
        <v>81</v>
      </c>
      <c r="C128" s="82" t="s">
        <v>82</v>
      </c>
      <c r="D128" s="98"/>
      <c r="E128" s="8" t="s">
        <v>99</v>
      </c>
      <c r="F128" s="14"/>
    </row>
    <row r="129" spans="1:8" x14ac:dyDescent="0.15">
      <c r="A129" s="60">
        <v>128</v>
      </c>
      <c r="B129" s="290"/>
      <c r="C129" s="79" t="s">
        <v>83</v>
      </c>
      <c r="D129" s="121"/>
      <c r="E129" s="9" t="s">
        <v>114</v>
      </c>
      <c r="F129" s="63" t="s">
        <v>488</v>
      </c>
    </row>
    <row r="130" spans="1:8" x14ac:dyDescent="0.15">
      <c r="A130" s="61">
        <v>129</v>
      </c>
      <c r="B130" s="116" t="s">
        <v>84</v>
      </c>
      <c r="C130" s="82" t="s">
        <v>386</v>
      </c>
      <c r="D130" s="98"/>
      <c r="E130" s="8" t="s">
        <v>114</v>
      </c>
      <c r="F130" s="300" t="s">
        <v>514</v>
      </c>
    </row>
    <row r="131" spans="1:8" x14ac:dyDescent="0.15">
      <c r="A131" s="10">
        <v>130</v>
      </c>
      <c r="B131" s="116"/>
      <c r="C131" s="77" t="s">
        <v>412</v>
      </c>
      <c r="D131" s="93"/>
      <c r="E131" s="4" t="s">
        <v>114</v>
      </c>
      <c r="F131" s="301"/>
    </row>
    <row r="132" spans="1:8" x14ac:dyDescent="0.15">
      <c r="A132" s="10">
        <v>131</v>
      </c>
      <c r="B132" s="116"/>
      <c r="C132" s="78" t="s">
        <v>141</v>
      </c>
      <c r="D132" s="94"/>
      <c r="E132" s="5" t="s">
        <v>114</v>
      </c>
      <c r="F132" s="301"/>
    </row>
    <row r="133" spans="1:8" x14ac:dyDescent="0.15">
      <c r="A133" s="10">
        <v>132</v>
      </c>
      <c r="B133" s="116"/>
      <c r="C133" s="78" t="s">
        <v>142</v>
      </c>
      <c r="D133" s="93"/>
      <c r="E133" s="5" t="s">
        <v>114</v>
      </c>
      <c r="F133" s="301"/>
    </row>
    <row r="134" spans="1:8" x14ac:dyDescent="0.15">
      <c r="A134" s="10">
        <v>133</v>
      </c>
      <c r="B134" s="116"/>
      <c r="C134" s="78" t="s">
        <v>143</v>
      </c>
      <c r="D134" s="94"/>
      <c r="E134" s="117" t="s">
        <v>114</v>
      </c>
      <c r="F134" s="301"/>
      <c r="H134" s="69"/>
    </row>
    <row r="135" spans="1:8" x14ac:dyDescent="0.15">
      <c r="A135" s="10">
        <v>134</v>
      </c>
      <c r="B135" s="116"/>
      <c r="C135" s="80" t="s">
        <v>515</v>
      </c>
      <c r="D135" s="144">
        <f>SUM(D131:D132)</f>
        <v>0</v>
      </c>
      <c r="E135" s="142" t="s">
        <v>487</v>
      </c>
      <c r="F135" s="143"/>
    </row>
    <row r="136" spans="1:8" x14ac:dyDescent="0.15">
      <c r="A136" s="10">
        <v>135</v>
      </c>
      <c r="B136" s="116"/>
      <c r="C136" s="77" t="s">
        <v>387</v>
      </c>
      <c r="D136" s="93"/>
      <c r="E136" s="4" t="s">
        <v>114</v>
      </c>
      <c r="F136" s="122"/>
    </row>
    <row r="137" spans="1:8" x14ac:dyDescent="0.15">
      <c r="A137" s="10">
        <v>136</v>
      </c>
      <c r="B137" s="116"/>
      <c r="C137" s="77" t="s">
        <v>416</v>
      </c>
      <c r="D137" s="93"/>
      <c r="E137" s="4" t="s">
        <v>114</v>
      </c>
      <c r="F137" s="123"/>
    </row>
    <row r="138" spans="1:8" x14ac:dyDescent="0.15">
      <c r="A138" s="10">
        <v>137</v>
      </c>
      <c r="B138" s="116"/>
      <c r="C138" s="78" t="s">
        <v>141</v>
      </c>
      <c r="D138" s="94"/>
      <c r="E138" s="5" t="s">
        <v>114</v>
      </c>
      <c r="F138" s="123"/>
    </row>
    <row r="139" spans="1:8" x14ac:dyDescent="0.15">
      <c r="A139" s="10">
        <v>138</v>
      </c>
      <c r="B139" s="116"/>
      <c r="C139" s="78" t="s">
        <v>142</v>
      </c>
      <c r="D139" s="93"/>
      <c r="E139" s="5" t="s">
        <v>114</v>
      </c>
      <c r="F139" s="123"/>
    </row>
    <row r="140" spans="1:8" x14ac:dyDescent="0.15">
      <c r="A140" s="10">
        <v>139</v>
      </c>
      <c r="B140" s="116"/>
      <c r="C140" s="78" t="s">
        <v>143</v>
      </c>
      <c r="D140" s="94"/>
      <c r="E140" s="5" t="s">
        <v>114</v>
      </c>
      <c r="F140" s="123"/>
    </row>
    <row r="141" spans="1:8" x14ac:dyDescent="0.15">
      <c r="A141" s="10">
        <v>140</v>
      </c>
      <c r="B141" s="116"/>
      <c r="C141" s="80" t="s">
        <v>515</v>
      </c>
      <c r="D141" s="144">
        <f>SUM(D137:D138)</f>
        <v>0</v>
      </c>
      <c r="E141" s="145" t="s">
        <v>487</v>
      </c>
      <c r="F141" s="143"/>
    </row>
    <row r="142" spans="1:8" x14ac:dyDescent="0.15">
      <c r="A142" s="10">
        <v>141</v>
      </c>
      <c r="B142" s="116"/>
      <c r="C142" s="77" t="s">
        <v>388</v>
      </c>
      <c r="D142" s="93"/>
      <c r="E142" s="4" t="s">
        <v>114</v>
      </c>
      <c r="F142" s="122"/>
    </row>
    <row r="143" spans="1:8" x14ac:dyDescent="0.15">
      <c r="A143" s="10">
        <v>142</v>
      </c>
      <c r="B143" s="116"/>
      <c r="C143" s="77" t="s">
        <v>417</v>
      </c>
      <c r="D143" s="93"/>
      <c r="E143" s="4" t="s">
        <v>114</v>
      </c>
      <c r="F143" s="123"/>
    </row>
    <row r="144" spans="1:8" x14ac:dyDescent="0.15">
      <c r="A144" s="10">
        <v>143</v>
      </c>
      <c r="B144" s="116"/>
      <c r="C144" s="78" t="s">
        <v>141</v>
      </c>
      <c r="D144" s="94"/>
      <c r="E144" s="5" t="s">
        <v>114</v>
      </c>
      <c r="F144" s="123"/>
    </row>
    <row r="145" spans="1:6" x14ac:dyDescent="0.15">
      <c r="A145" s="10">
        <v>144</v>
      </c>
      <c r="B145" s="116"/>
      <c r="C145" s="78" t="s">
        <v>142</v>
      </c>
      <c r="D145" s="93"/>
      <c r="E145" s="5" t="s">
        <v>114</v>
      </c>
      <c r="F145" s="123"/>
    </row>
    <row r="146" spans="1:6" x14ac:dyDescent="0.15">
      <c r="A146" s="10">
        <v>145</v>
      </c>
      <c r="B146" s="116"/>
      <c r="C146" s="78" t="s">
        <v>143</v>
      </c>
      <c r="D146" s="94"/>
      <c r="E146" s="5" t="s">
        <v>114</v>
      </c>
      <c r="F146" s="123"/>
    </row>
    <row r="147" spans="1:6" x14ac:dyDescent="0.15">
      <c r="A147" s="10">
        <v>146</v>
      </c>
      <c r="B147" s="116"/>
      <c r="C147" s="80" t="s">
        <v>515</v>
      </c>
      <c r="D147" s="144">
        <f>SUM(D143:D144)</f>
        <v>0</v>
      </c>
      <c r="E147" s="145" t="s">
        <v>487</v>
      </c>
      <c r="F147" s="143"/>
    </row>
    <row r="148" spans="1:6" x14ac:dyDescent="0.15">
      <c r="A148" s="10">
        <v>147</v>
      </c>
      <c r="B148" s="116"/>
      <c r="C148" s="77" t="s">
        <v>409</v>
      </c>
      <c r="D148" s="93"/>
      <c r="E148" s="4" t="s">
        <v>114</v>
      </c>
      <c r="F148" s="122"/>
    </row>
    <row r="149" spans="1:6" x14ac:dyDescent="0.15">
      <c r="A149" s="10">
        <v>148</v>
      </c>
      <c r="B149" s="116"/>
      <c r="C149" s="77" t="s">
        <v>418</v>
      </c>
      <c r="D149" s="93"/>
      <c r="E149" s="4" t="s">
        <v>114</v>
      </c>
      <c r="F149" s="123"/>
    </row>
    <row r="150" spans="1:6" x14ac:dyDescent="0.15">
      <c r="A150" s="10">
        <v>149</v>
      </c>
      <c r="B150" s="116"/>
      <c r="C150" s="78" t="s">
        <v>141</v>
      </c>
      <c r="D150" s="94"/>
      <c r="E150" s="5" t="s">
        <v>114</v>
      </c>
      <c r="F150" s="123"/>
    </row>
    <row r="151" spans="1:6" x14ac:dyDescent="0.15">
      <c r="A151" s="10">
        <v>150</v>
      </c>
      <c r="B151" s="116"/>
      <c r="C151" s="78" t="s">
        <v>142</v>
      </c>
      <c r="D151" s="93"/>
      <c r="E151" s="5" t="s">
        <v>114</v>
      </c>
      <c r="F151" s="123"/>
    </row>
    <row r="152" spans="1:6" x14ac:dyDescent="0.15">
      <c r="A152" s="10">
        <v>151</v>
      </c>
      <c r="B152" s="116"/>
      <c r="C152" s="78" t="s">
        <v>143</v>
      </c>
      <c r="D152" s="94"/>
      <c r="E152" s="5" t="s">
        <v>114</v>
      </c>
      <c r="F152" s="123"/>
    </row>
    <row r="153" spans="1:6" x14ac:dyDescent="0.15">
      <c r="A153" s="10">
        <v>152</v>
      </c>
      <c r="B153" s="116"/>
      <c r="C153" s="80" t="s">
        <v>515</v>
      </c>
      <c r="D153" s="144">
        <f>SUM(D149:D150)</f>
        <v>0</v>
      </c>
      <c r="E153" s="145" t="s">
        <v>487</v>
      </c>
      <c r="F153" s="143"/>
    </row>
    <row r="154" spans="1:6" x14ac:dyDescent="0.15">
      <c r="A154" s="10">
        <v>153</v>
      </c>
      <c r="B154" s="116"/>
      <c r="C154" s="77" t="s">
        <v>410</v>
      </c>
      <c r="D154" s="93"/>
      <c r="E154" s="4" t="s">
        <v>114</v>
      </c>
      <c r="F154" s="122"/>
    </row>
    <row r="155" spans="1:6" x14ac:dyDescent="0.15">
      <c r="A155" s="10">
        <v>154</v>
      </c>
      <c r="B155" s="116"/>
      <c r="C155" s="77" t="s">
        <v>144</v>
      </c>
      <c r="D155" s="93"/>
      <c r="E155" s="4" t="s">
        <v>114</v>
      </c>
      <c r="F155" s="123"/>
    </row>
    <row r="156" spans="1:6" x14ac:dyDescent="0.15">
      <c r="A156" s="10">
        <v>155</v>
      </c>
      <c r="B156" s="116"/>
      <c r="C156" s="78" t="s">
        <v>141</v>
      </c>
      <c r="D156" s="94"/>
      <c r="E156" s="5" t="s">
        <v>114</v>
      </c>
      <c r="F156" s="123"/>
    </row>
    <row r="157" spans="1:6" x14ac:dyDescent="0.15">
      <c r="A157" s="10">
        <v>156</v>
      </c>
      <c r="B157" s="116"/>
      <c r="C157" s="78" t="s">
        <v>142</v>
      </c>
      <c r="D157" s="93"/>
      <c r="E157" s="5" t="s">
        <v>114</v>
      </c>
      <c r="F157" s="123"/>
    </row>
    <row r="158" spans="1:6" x14ac:dyDescent="0.15">
      <c r="A158" s="10">
        <v>157</v>
      </c>
      <c r="B158" s="116"/>
      <c r="C158" s="78" t="s">
        <v>143</v>
      </c>
      <c r="D158" s="94"/>
      <c r="E158" s="5" t="s">
        <v>114</v>
      </c>
      <c r="F158" s="123"/>
    </row>
    <row r="159" spans="1:6" x14ac:dyDescent="0.15">
      <c r="A159" s="10">
        <v>158</v>
      </c>
      <c r="B159" s="116"/>
      <c r="C159" s="80" t="s">
        <v>515</v>
      </c>
      <c r="D159" s="144">
        <f>SUM(D155:D156)</f>
        <v>0</v>
      </c>
      <c r="E159" s="145" t="s">
        <v>487</v>
      </c>
      <c r="F159" s="143"/>
    </row>
    <row r="160" spans="1:6" x14ac:dyDescent="0.15">
      <c r="A160" s="10">
        <v>159</v>
      </c>
      <c r="B160" s="116"/>
      <c r="C160" s="124" t="s">
        <v>411</v>
      </c>
      <c r="D160" s="93"/>
      <c r="E160" s="4" t="s">
        <v>114</v>
      </c>
      <c r="F160" s="122"/>
    </row>
    <row r="161" spans="1:6" x14ac:dyDescent="0.15">
      <c r="A161" s="10">
        <v>160</v>
      </c>
      <c r="B161" s="116"/>
      <c r="C161" s="77" t="s">
        <v>419</v>
      </c>
      <c r="D161" s="93"/>
      <c r="E161" s="4" t="s">
        <v>114</v>
      </c>
      <c r="F161" s="123"/>
    </row>
    <row r="162" spans="1:6" x14ac:dyDescent="0.15">
      <c r="A162" s="10">
        <v>161</v>
      </c>
      <c r="B162" s="116"/>
      <c r="C162" s="78" t="s">
        <v>141</v>
      </c>
      <c r="D162" s="94"/>
      <c r="E162" s="5" t="s">
        <v>114</v>
      </c>
      <c r="F162" s="123"/>
    </row>
    <row r="163" spans="1:6" x14ac:dyDescent="0.15">
      <c r="A163" s="10">
        <v>162</v>
      </c>
      <c r="B163" s="116"/>
      <c r="C163" s="78" t="s">
        <v>142</v>
      </c>
      <c r="D163" s="93"/>
      <c r="E163" s="5" t="s">
        <v>114</v>
      </c>
      <c r="F163" s="123"/>
    </row>
    <row r="164" spans="1:6" x14ac:dyDescent="0.15">
      <c r="A164" s="10">
        <v>163</v>
      </c>
      <c r="B164" s="116"/>
      <c r="C164" s="78" t="s">
        <v>143</v>
      </c>
      <c r="D164" s="94"/>
      <c r="E164" s="5" t="s">
        <v>114</v>
      </c>
      <c r="F164" s="123"/>
    </row>
    <row r="165" spans="1:6" x14ac:dyDescent="0.15">
      <c r="A165" s="10">
        <v>164</v>
      </c>
      <c r="B165" s="116"/>
      <c r="C165" s="80" t="s">
        <v>515</v>
      </c>
      <c r="D165" s="144">
        <f>SUM(D161:D162)</f>
        <v>0</v>
      </c>
      <c r="E165" s="145" t="s">
        <v>487</v>
      </c>
      <c r="F165" s="143"/>
    </row>
    <row r="166" spans="1:6" x14ac:dyDescent="0.15">
      <c r="A166" s="10">
        <v>165</v>
      </c>
      <c r="B166" s="116"/>
      <c r="C166" s="77" t="s">
        <v>145</v>
      </c>
      <c r="D166" s="99">
        <f>SUM(D131,D137,D143,D149,D155,D161)</f>
        <v>0</v>
      </c>
      <c r="E166" s="275" t="s">
        <v>123</v>
      </c>
      <c r="F166" s="276"/>
    </row>
    <row r="167" spans="1:6" x14ac:dyDescent="0.15">
      <c r="A167" s="10">
        <v>166</v>
      </c>
      <c r="B167" s="116"/>
      <c r="C167" s="78" t="s">
        <v>146</v>
      </c>
      <c r="D167" s="99">
        <f>SUM(D132,D138,D144,D150,D156,D162)</f>
        <v>0</v>
      </c>
      <c r="E167" s="275"/>
      <c r="F167" s="276"/>
    </row>
    <row r="168" spans="1:6" x14ac:dyDescent="0.15">
      <c r="A168" s="10">
        <v>167</v>
      </c>
      <c r="B168" s="116"/>
      <c r="C168" s="78" t="s">
        <v>423</v>
      </c>
      <c r="D168" s="99">
        <f>SUM(D135,D141,D147,D153,D159,D165)</f>
        <v>0</v>
      </c>
      <c r="E168" s="275"/>
      <c r="F168" s="276"/>
    </row>
    <row r="169" spans="1:6" x14ac:dyDescent="0.15">
      <c r="A169" s="10">
        <v>168</v>
      </c>
      <c r="B169" s="116"/>
      <c r="C169" s="78" t="s">
        <v>147</v>
      </c>
      <c r="D169" s="99">
        <f>SUM(D133,D139,D145,D151,D157,D163)</f>
        <v>0</v>
      </c>
      <c r="E169" s="275"/>
      <c r="F169" s="276"/>
    </row>
    <row r="170" spans="1:6" x14ac:dyDescent="0.15">
      <c r="A170" s="60">
        <v>169</v>
      </c>
      <c r="B170" s="55"/>
      <c r="C170" s="79" t="s">
        <v>148</v>
      </c>
      <c r="D170" s="99">
        <f>SUM(D134,D140,D146,D152,D158,D164)</f>
        <v>0</v>
      </c>
      <c r="E170" s="277"/>
      <c r="F170" s="278"/>
    </row>
    <row r="171" spans="1:6" x14ac:dyDescent="0.15">
      <c r="A171" s="61">
        <v>170</v>
      </c>
      <c r="B171" s="285" t="s">
        <v>85</v>
      </c>
      <c r="C171" s="82" t="s">
        <v>86</v>
      </c>
      <c r="D171" s="98"/>
      <c r="E171" s="8" t="s">
        <v>99</v>
      </c>
      <c r="F171" s="14"/>
    </row>
    <row r="172" spans="1:6" x14ac:dyDescent="0.15">
      <c r="A172" s="10">
        <v>171</v>
      </c>
      <c r="B172" s="289"/>
      <c r="C172" s="79" t="s">
        <v>87</v>
      </c>
      <c r="D172" s="95"/>
      <c r="E172" s="6" t="s">
        <v>99</v>
      </c>
      <c r="F172" s="135"/>
    </row>
    <row r="173" spans="1:6" x14ac:dyDescent="0.15">
      <c r="A173" s="10">
        <v>172</v>
      </c>
      <c r="B173" s="289"/>
      <c r="C173" s="77" t="s">
        <v>88</v>
      </c>
      <c r="D173" s="93"/>
      <c r="E173" s="4" t="s">
        <v>114</v>
      </c>
      <c r="F173" s="281" t="s">
        <v>119</v>
      </c>
    </row>
    <row r="174" spans="1:6" x14ac:dyDescent="0.15">
      <c r="A174" s="10">
        <v>173</v>
      </c>
      <c r="B174" s="289"/>
      <c r="C174" s="78" t="s">
        <v>89</v>
      </c>
      <c r="D174" s="94"/>
      <c r="E174" s="5" t="s">
        <v>114</v>
      </c>
      <c r="F174" s="281"/>
    </row>
    <row r="175" spans="1:6" x14ac:dyDescent="0.15">
      <c r="A175" s="10">
        <v>174</v>
      </c>
      <c r="B175" s="289"/>
      <c r="C175" s="78" t="s">
        <v>90</v>
      </c>
      <c r="D175" s="94"/>
      <c r="E175" s="5" t="s">
        <v>114</v>
      </c>
      <c r="F175" s="281"/>
    </row>
    <row r="176" spans="1:6" x14ac:dyDescent="0.15">
      <c r="A176" s="10">
        <v>175</v>
      </c>
      <c r="B176" s="289"/>
      <c r="C176" s="78" t="s">
        <v>91</v>
      </c>
      <c r="D176" s="94"/>
      <c r="E176" s="5" t="s">
        <v>114</v>
      </c>
      <c r="F176" s="281"/>
    </row>
    <row r="177" spans="1:6" x14ac:dyDescent="0.15">
      <c r="A177" s="10">
        <v>176</v>
      </c>
      <c r="B177" s="289"/>
      <c r="C177" s="78" t="s">
        <v>149</v>
      </c>
      <c r="D177" s="94"/>
      <c r="E177" s="5" t="s">
        <v>114</v>
      </c>
      <c r="F177" s="281"/>
    </row>
    <row r="178" spans="1:6" x14ac:dyDescent="0.15">
      <c r="A178" s="10">
        <v>177</v>
      </c>
      <c r="B178" s="289"/>
      <c r="C178" s="78" t="s">
        <v>92</v>
      </c>
      <c r="D178" s="94"/>
      <c r="E178" s="5" t="s">
        <v>114</v>
      </c>
      <c r="F178" s="281"/>
    </row>
    <row r="179" spans="1:6" x14ac:dyDescent="0.15">
      <c r="A179" s="10">
        <v>178</v>
      </c>
      <c r="B179" s="289"/>
      <c r="C179" s="78" t="s">
        <v>149</v>
      </c>
      <c r="D179" s="94"/>
      <c r="E179" s="5" t="s">
        <v>114</v>
      </c>
      <c r="F179" s="281"/>
    </row>
    <row r="180" spans="1:6" x14ac:dyDescent="0.15">
      <c r="A180" s="10">
        <v>179</v>
      </c>
      <c r="B180" s="89"/>
      <c r="C180" s="77" t="s">
        <v>421</v>
      </c>
      <c r="D180" s="93"/>
      <c r="E180" s="4" t="s">
        <v>114</v>
      </c>
      <c r="F180" s="281"/>
    </row>
    <row r="181" spans="1:6" x14ac:dyDescent="0.15">
      <c r="A181" s="60">
        <v>180</v>
      </c>
      <c r="B181" s="89"/>
      <c r="C181" s="79" t="s">
        <v>149</v>
      </c>
      <c r="D181" s="95"/>
      <c r="E181" s="6" t="s">
        <v>114</v>
      </c>
      <c r="F181" s="282"/>
    </row>
    <row r="182" spans="1:6" x14ac:dyDescent="0.15">
      <c r="A182" s="61">
        <v>181</v>
      </c>
      <c r="B182" s="292" t="s">
        <v>456</v>
      </c>
      <c r="C182" s="77" t="s">
        <v>459</v>
      </c>
      <c r="D182" s="93"/>
      <c r="E182" s="4" t="s">
        <v>99</v>
      </c>
      <c r="F182" s="301" t="s">
        <v>457</v>
      </c>
    </row>
    <row r="183" spans="1:6" x14ac:dyDescent="0.15">
      <c r="A183" s="10">
        <v>182</v>
      </c>
      <c r="B183" s="287"/>
      <c r="C183" s="78" t="s">
        <v>460</v>
      </c>
      <c r="D183" s="94"/>
      <c r="E183" s="5" t="s">
        <v>114</v>
      </c>
      <c r="F183" s="301"/>
    </row>
    <row r="184" spans="1:6" x14ac:dyDescent="0.15">
      <c r="A184" s="10">
        <v>183</v>
      </c>
      <c r="B184" s="287"/>
      <c r="C184" s="78" t="s">
        <v>461</v>
      </c>
      <c r="D184" s="94"/>
      <c r="E184" s="5" t="s">
        <v>99</v>
      </c>
      <c r="F184" s="301"/>
    </row>
    <row r="185" spans="1:6" x14ac:dyDescent="0.15">
      <c r="A185" s="10">
        <v>184</v>
      </c>
      <c r="B185" s="287"/>
      <c r="C185" s="77" t="s">
        <v>462</v>
      </c>
      <c r="D185" s="93"/>
      <c r="E185" s="4" t="s">
        <v>99</v>
      </c>
      <c r="F185" s="301"/>
    </row>
    <row r="186" spans="1:6" x14ac:dyDescent="0.15">
      <c r="A186" s="10">
        <v>185</v>
      </c>
      <c r="B186" s="287"/>
      <c r="C186" s="78" t="s">
        <v>460</v>
      </c>
      <c r="D186" s="94"/>
      <c r="E186" s="5" t="s">
        <v>114</v>
      </c>
      <c r="F186" s="301"/>
    </row>
    <row r="187" spans="1:6" x14ac:dyDescent="0.15">
      <c r="A187" s="146">
        <v>186</v>
      </c>
      <c r="B187" s="290"/>
      <c r="C187" s="87" t="s">
        <v>461</v>
      </c>
      <c r="D187" s="95"/>
      <c r="E187" s="117" t="s">
        <v>99</v>
      </c>
      <c r="F187" s="301"/>
    </row>
    <row r="188" spans="1:6" x14ac:dyDescent="0.15">
      <c r="A188" s="10">
        <v>187</v>
      </c>
      <c r="B188" s="292" t="s">
        <v>281</v>
      </c>
      <c r="C188" s="124" t="s">
        <v>282</v>
      </c>
      <c r="D188" s="93"/>
      <c r="E188" s="8" t="s">
        <v>99</v>
      </c>
      <c r="F188" s="62"/>
    </row>
    <row r="189" spans="1:6" x14ac:dyDescent="0.15">
      <c r="A189" s="10">
        <v>188</v>
      </c>
      <c r="B189" s="287"/>
      <c r="C189" s="78" t="s">
        <v>285</v>
      </c>
      <c r="D189" s="94"/>
      <c r="E189" s="5" t="s">
        <v>113</v>
      </c>
      <c r="F189" s="14"/>
    </row>
    <row r="190" spans="1:6" x14ac:dyDescent="0.15">
      <c r="A190" s="10">
        <v>189</v>
      </c>
      <c r="B190" s="287"/>
      <c r="C190" s="78" t="s">
        <v>286</v>
      </c>
      <c r="D190" s="94"/>
      <c r="E190" s="117" t="s">
        <v>113</v>
      </c>
      <c r="F190" s="14"/>
    </row>
    <row r="191" spans="1:6" x14ac:dyDescent="0.15">
      <c r="A191" s="10">
        <v>190</v>
      </c>
      <c r="B191" s="287"/>
      <c r="C191" s="77" t="s">
        <v>298</v>
      </c>
      <c r="D191" s="94"/>
      <c r="E191" s="117" t="s">
        <v>113</v>
      </c>
      <c r="F191" s="14" t="s">
        <v>299</v>
      </c>
    </row>
    <row r="192" spans="1:6" x14ac:dyDescent="0.15">
      <c r="A192" s="10">
        <v>191</v>
      </c>
      <c r="B192" s="287"/>
      <c r="C192" s="79" t="s">
        <v>287</v>
      </c>
      <c r="D192" s="95"/>
      <c r="E192" s="6" t="s">
        <v>489</v>
      </c>
      <c r="F192" s="63"/>
    </row>
    <row r="193" spans="1:6" x14ac:dyDescent="0.15">
      <c r="A193" s="10">
        <v>192</v>
      </c>
      <c r="B193" s="287"/>
      <c r="C193" s="77" t="s">
        <v>300</v>
      </c>
      <c r="D193" s="93"/>
      <c r="E193" s="5" t="s">
        <v>99</v>
      </c>
      <c r="F193" s="92"/>
    </row>
    <row r="194" spans="1:6" x14ac:dyDescent="0.15">
      <c r="A194" s="10">
        <v>193</v>
      </c>
      <c r="B194" s="287"/>
      <c r="C194" s="78" t="s">
        <v>301</v>
      </c>
      <c r="D194" s="94"/>
      <c r="E194" s="5" t="s">
        <v>113</v>
      </c>
      <c r="F194" s="14"/>
    </row>
    <row r="195" spans="1:6" x14ac:dyDescent="0.15">
      <c r="A195" s="10">
        <v>194</v>
      </c>
      <c r="B195" s="287"/>
      <c r="C195" s="78" t="s">
        <v>302</v>
      </c>
      <c r="D195" s="94"/>
      <c r="E195" s="117" t="s">
        <v>113</v>
      </c>
      <c r="F195" s="14"/>
    </row>
    <row r="196" spans="1:6" x14ac:dyDescent="0.15">
      <c r="A196" s="10">
        <v>195</v>
      </c>
      <c r="B196" s="287"/>
      <c r="C196" s="77" t="s">
        <v>298</v>
      </c>
      <c r="D196" s="94"/>
      <c r="E196" s="117" t="s">
        <v>113</v>
      </c>
      <c r="F196" s="14" t="s">
        <v>299</v>
      </c>
    </row>
    <row r="197" spans="1:6" x14ac:dyDescent="0.15">
      <c r="A197" s="146">
        <v>196</v>
      </c>
      <c r="B197" s="290"/>
      <c r="C197" s="79" t="s">
        <v>287</v>
      </c>
      <c r="D197" s="95"/>
      <c r="E197" s="6" t="s">
        <v>489</v>
      </c>
      <c r="F197" s="14"/>
    </row>
    <row r="198" spans="1:6" x14ac:dyDescent="0.15">
      <c r="A198" s="10">
        <v>197</v>
      </c>
      <c r="B198" s="292" t="s">
        <v>463</v>
      </c>
      <c r="C198" s="82" t="s">
        <v>289</v>
      </c>
      <c r="D198" s="93"/>
      <c r="E198" s="8" t="s">
        <v>113</v>
      </c>
      <c r="F198" s="139"/>
    </row>
    <row r="199" spans="1:6" x14ac:dyDescent="0.15">
      <c r="A199" s="60">
        <v>198</v>
      </c>
      <c r="B199" s="290"/>
      <c r="C199" s="80" t="s">
        <v>291</v>
      </c>
      <c r="D199" s="94"/>
      <c r="E199" s="51" t="s">
        <v>307</v>
      </c>
      <c r="F199" s="63" t="s">
        <v>517</v>
      </c>
    </row>
    <row r="200" spans="1:6" x14ac:dyDescent="0.15">
      <c r="A200" s="61">
        <v>199</v>
      </c>
      <c r="B200" s="293" t="s">
        <v>221</v>
      </c>
      <c r="C200" s="132" t="s">
        <v>361</v>
      </c>
      <c r="D200" s="98"/>
      <c r="E200" s="8" t="s">
        <v>113</v>
      </c>
      <c r="F200" s="14"/>
    </row>
    <row r="201" spans="1:6" x14ac:dyDescent="0.15">
      <c r="A201" s="10">
        <v>200</v>
      </c>
      <c r="B201" s="294"/>
      <c r="C201" s="133" t="s">
        <v>466</v>
      </c>
      <c r="D201" s="93"/>
      <c r="E201" s="52" t="s">
        <v>296</v>
      </c>
      <c r="F201" s="14"/>
    </row>
    <row r="202" spans="1:6" x14ac:dyDescent="0.15">
      <c r="A202" s="146">
        <v>201</v>
      </c>
      <c r="B202" s="295"/>
      <c r="C202" s="134" t="s">
        <v>468</v>
      </c>
      <c r="D202" s="95"/>
      <c r="E202" s="6" t="s">
        <v>519</v>
      </c>
      <c r="F202" s="135"/>
    </row>
    <row r="203" spans="1:6" x14ac:dyDescent="0.15">
      <c r="A203" s="10">
        <v>202</v>
      </c>
      <c r="B203" s="287" t="s">
        <v>516</v>
      </c>
      <c r="C203" s="82" t="s">
        <v>318</v>
      </c>
      <c r="D203" s="93"/>
      <c r="E203" s="52" t="s">
        <v>99</v>
      </c>
      <c r="F203" s="14"/>
    </row>
    <row r="204" spans="1:6" x14ac:dyDescent="0.15">
      <c r="A204" s="146">
        <v>203</v>
      </c>
      <c r="B204" s="290"/>
      <c r="C204" s="67" t="s">
        <v>314</v>
      </c>
      <c r="D204" s="94"/>
      <c r="E204" s="6" t="s">
        <v>113</v>
      </c>
      <c r="F204" s="63" t="s">
        <v>518</v>
      </c>
    </row>
    <row r="205" spans="1:6" x14ac:dyDescent="0.15">
      <c r="A205" s="10">
        <v>204</v>
      </c>
      <c r="B205" s="292" t="s">
        <v>310</v>
      </c>
      <c r="C205" s="82" t="s">
        <v>311</v>
      </c>
      <c r="D205" s="96"/>
      <c r="E205" s="8" t="s">
        <v>99</v>
      </c>
      <c r="F205" s="139"/>
    </row>
    <row r="206" spans="1:6" x14ac:dyDescent="0.15">
      <c r="A206" s="10">
        <v>205</v>
      </c>
      <c r="B206" s="287"/>
      <c r="C206" s="78" t="s">
        <v>222</v>
      </c>
      <c r="D206" s="94"/>
      <c r="E206" s="4" t="s">
        <v>99</v>
      </c>
      <c r="F206" s="14"/>
    </row>
    <row r="207" spans="1:6" x14ac:dyDescent="0.15">
      <c r="A207" s="10">
        <v>206</v>
      </c>
      <c r="B207" s="287"/>
      <c r="C207" s="78" t="s">
        <v>223</v>
      </c>
      <c r="D207" s="94"/>
      <c r="E207" s="5" t="s">
        <v>99</v>
      </c>
      <c r="F207" s="14"/>
    </row>
    <row r="208" spans="1:6" x14ac:dyDescent="0.15">
      <c r="A208" s="10">
        <v>207</v>
      </c>
      <c r="B208" s="287"/>
      <c r="C208" s="78" t="s">
        <v>224</v>
      </c>
      <c r="D208" s="94"/>
      <c r="E208" s="5" t="s">
        <v>99</v>
      </c>
      <c r="F208" s="14"/>
    </row>
    <row r="209" spans="1:6" x14ac:dyDescent="0.15">
      <c r="A209" s="10">
        <v>208</v>
      </c>
      <c r="B209" s="287"/>
      <c r="C209" s="78" t="s">
        <v>225</v>
      </c>
      <c r="D209" s="94"/>
      <c r="E209" s="117" t="s">
        <v>99</v>
      </c>
      <c r="F209" s="14"/>
    </row>
    <row r="210" spans="1:6" x14ac:dyDescent="0.15">
      <c r="A210" s="10">
        <v>209</v>
      </c>
      <c r="B210" s="287"/>
      <c r="C210" s="78" t="s">
        <v>312</v>
      </c>
      <c r="D210" s="94"/>
      <c r="E210" s="5" t="s">
        <v>319</v>
      </c>
      <c r="F210" s="14"/>
    </row>
    <row r="211" spans="1:6" x14ac:dyDescent="0.15">
      <c r="A211" s="146">
        <v>210</v>
      </c>
      <c r="B211" s="290"/>
      <c r="C211" s="80" t="s">
        <v>227</v>
      </c>
      <c r="D211" s="97"/>
      <c r="E211" s="6" t="s">
        <v>113</v>
      </c>
      <c r="F211" s="138" t="s">
        <v>313</v>
      </c>
    </row>
    <row r="212" spans="1:6" x14ac:dyDescent="0.15">
      <c r="A212" s="59">
        <v>211</v>
      </c>
      <c r="B212" s="54" t="s">
        <v>308</v>
      </c>
      <c r="C212" s="86" t="s">
        <v>122</v>
      </c>
      <c r="D212" s="102"/>
      <c r="E212" s="7" t="s">
        <v>113</v>
      </c>
      <c r="F212" s="63" t="s">
        <v>124</v>
      </c>
    </row>
    <row r="213" spans="1:6" x14ac:dyDescent="0.15">
      <c r="A213" s="10">
        <v>212</v>
      </c>
      <c r="B213" s="292" t="s">
        <v>473</v>
      </c>
      <c r="C213" s="82" t="s">
        <v>150</v>
      </c>
      <c r="D213" s="98"/>
      <c r="E213" s="8" t="s">
        <v>489</v>
      </c>
      <c r="F213" s="281" t="s">
        <v>120</v>
      </c>
    </row>
    <row r="214" spans="1:6" x14ac:dyDescent="0.15">
      <c r="A214" s="10">
        <v>213</v>
      </c>
      <c r="B214" s="287"/>
      <c r="C214" s="78" t="s">
        <v>59</v>
      </c>
      <c r="D214" s="94"/>
      <c r="E214" s="5" t="s">
        <v>489</v>
      </c>
      <c r="F214" s="281"/>
    </row>
    <row r="215" spans="1:6" x14ac:dyDescent="0.15">
      <c r="A215" s="10">
        <v>214</v>
      </c>
      <c r="B215" s="287"/>
      <c r="C215" s="78" t="s">
        <v>60</v>
      </c>
      <c r="D215" s="94"/>
      <c r="E215" s="5" t="s">
        <v>489</v>
      </c>
      <c r="F215" s="281"/>
    </row>
    <row r="216" spans="1:6" x14ac:dyDescent="0.15">
      <c r="A216" s="10">
        <v>215</v>
      </c>
      <c r="B216" s="287"/>
      <c r="C216" s="78" t="s">
        <v>151</v>
      </c>
      <c r="D216" s="94"/>
      <c r="E216" s="5" t="s">
        <v>489</v>
      </c>
      <c r="F216" s="281"/>
    </row>
    <row r="217" spans="1:6" x14ac:dyDescent="0.15">
      <c r="A217" s="10">
        <v>216</v>
      </c>
      <c r="B217" s="287"/>
      <c r="C217" s="78" t="s">
        <v>93</v>
      </c>
      <c r="D217" s="104"/>
      <c r="E217" s="5" t="s">
        <v>489</v>
      </c>
      <c r="F217" s="281"/>
    </row>
    <row r="218" spans="1:6" x14ac:dyDescent="0.15">
      <c r="A218" s="10">
        <v>217</v>
      </c>
      <c r="B218" s="287"/>
      <c r="C218" s="78" t="s">
        <v>155</v>
      </c>
      <c r="D218" s="94"/>
      <c r="E218" s="5" t="s">
        <v>489</v>
      </c>
      <c r="F218" s="281"/>
    </row>
    <row r="219" spans="1:6" x14ac:dyDescent="0.15">
      <c r="A219" s="10">
        <v>218</v>
      </c>
      <c r="B219" s="287"/>
      <c r="C219" s="78" t="s">
        <v>156</v>
      </c>
      <c r="D219" s="105"/>
      <c r="E219" s="5" t="s">
        <v>489</v>
      </c>
      <c r="F219" s="281"/>
    </row>
    <row r="220" spans="1:6" x14ac:dyDescent="0.15">
      <c r="A220" s="10">
        <v>219</v>
      </c>
      <c r="B220" s="287"/>
      <c r="C220" s="78" t="s">
        <v>157</v>
      </c>
      <c r="D220" s="105"/>
      <c r="E220" s="5" t="s">
        <v>489</v>
      </c>
      <c r="F220" s="281"/>
    </row>
    <row r="221" spans="1:6" x14ac:dyDescent="0.15">
      <c r="A221" s="10">
        <v>220</v>
      </c>
      <c r="B221" s="287"/>
      <c r="C221" s="78" t="s">
        <v>152</v>
      </c>
      <c r="D221" s="94"/>
      <c r="E221" s="5" t="s">
        <v>489</v>
      </c>
      <c r="F221" s="281"/>
    </row>
    <row r="222" spans="1:6" x14ac:dyDescent="0.15">
      <c r="A222" s="10">
        <v>221</v>
      </c>
      <c r="B222" s="287"/>
      <c r="C222" s="78" t="s">
        <v>94</v>
      </c>
      <c r="D222" s="104"/>
      <c r="E222" s="5" t="s">
        <v>296</v>
      </c>
      <c r="F222" s="281"/>
    </row>
    <row r="223" spans="1:6" x14ac:dyDescent="0.15">
      <c r="A223" s="10">
        <v>222</v>
      </c>
      <c r="B223" s="287"/>
      <c r="C223" s="79" t="s">
        <v>513</v>
      </c>
      <c r="D223" s="106"/>
      <c r="E223" s="6" t="s">
        <v>489</v>
      </c>
      <c r="F223" s="282"/>
    </row>
    <row r="224" spans="1:6" x14ac:dyDescent="0.15">
      <c r="A224" s="10">
        <v>223</v>
      </c>
      <c r="B224" s="287"/>
      <c r="C224" s="77" t="s">
        <v>95</v>
      </c>
      <c r="D224" s="107" t="e">
        <f>100-D226-D225</f>
        <v>#DIV/0!</v>
      </c>
      <c r="E224" s="273" t="s">
        <v>123</v>
      </c>
      <c r="F224" s="274"/>
    </row>
    <row r="225" spans="1:6" x14ac:dyDescent="0.15">
      <c r="A225" s="10">
        <v>224</v>
      </c>
      <c r="B225" s="287"/>
      <c r="C225" s="78" t="s">
        <v>522</v>
      </c>
      <c r="D225" s="108" t="e">
        <f>D215*9*100/D213</f>
        <v>#DIV/0!</v>
      </c>
      <c r="E225" s="275"/>
      <c r="F225" s="276"/>
    </row>
    <row r="226" spans="1:6" x14ac:dyDescent="0.15">
      <c r="A226" s="60">
        <v>225</v>
      </c>
      <c r="B226" s="287"/>
      <c r="C226" s="78" t="s">
        <v>96</v>
      </c>
      <c r="D226" s="108" t="e">
        <f>D214*4*100/D213</f>
        <v>#DIV/0!</v>
      </c>
      <c r="E226" s="277"/>
      <c r="F226" s="278"/>
    </row>
    <row r="227" spans="1:6" x14ac:dyDescent="0.15">
      <c r="A227" s="61">
        <v>226</v>
      </c>
      <c r="B227" s="292" t="s">
        <v>474</v>
      </c>
      <c r="C227" s="82" t="s">
        <v>58</v>
      </c>
      <c r="D227" s="98"/>
      <c r="E227" s="8" t="s">
        <v>489</v>
      </c>
      <c r="F227" s="281" t="s">
        <v>121</v>
      </c>
    </row>
    <row r="228" spans="1:6" x14ac:dyDescent="0.15">
      <c r="A228" s="10">
        <v>227</v>
      </c>
      <c r="B228" s="287"/>
      <c r="C228" s="78" t="s">
        <v>59</v>
      </c>
      <c r="D228" s="94"/>
      <c r="E228" s="5" t="s">
        <v>489</v>
      </c>
      <c r="F228" s="281"/>
    </row>
    <row r="229" spans="1:6" x14ac:dyDescent="0.15">
      <c r="A229" s="10">
        <v>228</v>
      </c>
      <c r="B229" s="287"/>
      <c r="C229" s="78" t="s">
        <v>60</v>
      </c>
      <c r="D229" s="104"/>
      <c r="E229" s="5" t="s">
        <v>489</v>
      </c>
      <c r="F229" s="281"/>
    </row>
    <row r="230" spans="1:6" x14ac:dyDescent="0.15">
      <c r="A230" s="10">
        <v>229</v>
      </c>
      <c r="B230" s="287"/>
      <c r="C230" s="78" t="s">
        <v>151</v>
      </c>
      <c r="D230" s="94"/>
      <c r="E230" s="5" t="s">
        <v>489</v>
      </c>
      <c r="F230" s="281"/>
    </row>
    <row r="231" spans="1:6" x14ac:dyDescent="0.15">
      <c r="A231" s="10">
        <v>230</v>
      </c>
      <c r="B231" s="287"/>
      <c r="C231" s="78" t="s">
        <v>93</v>
      </c>
      <c r="D231" s="104"/>
      <c r="E231" s="5" t="s">
        <v>489</v>
      </c>
      <c r="F231" s="281"/>
    </row>
    <row r="232" spans="1:6" x14ac:dyDescent="0.15">
      <c r="A232" s="10">
        <v>231</v>
      </c>
      <c r="B232" s="287"/>
      <c r="C232" s="78" t="s">
        <v>155</v>
      </c>
      <c r="D232" s="94"/>
      <c r="E232" s="5" t="s">
        <v>489</v>
      </c>
      <c r="F232" s="281"/>
    </row>
    <row r="233" spans="1:6" x14ac:dyDescent="0.15">
      <c r="A233" s="10">
        <v>232</v>
      </c>
      <c r="B233" s="287"/>
      <c r="C233" s="78" t="s">
        <v>156</v>
      </c>
      <c r="D233" s="105"/>
      <c r="E233" s="5" t="s">
        <v>489</v>
      </c>
      <c r="F233" s="281"/>
    </row>
    <row r="234" spans="1:6" x14ac:dyDescent="0.15">
      <c r="A234" s="10">
        <v>233</v>
      </c>
      <c r="B234" s="287"/>
      <c r="C234" s="78" t="s">
        <v>157</v>
      </c>
      <c r="D234" s="105"/>
      <c r="E234" s="5" t="s">
        <v>489</v>
      </c>
      <c r="F234" s="281"/>
    </row>
    <row r="235" spans="1:6" x14ac:dyDescent="0.15">
      <c r="A235" s="10">
        <v>234</v>
      </c>
      <c r="B235" s="287"/>
      <c r="C235" s="78" t="s">
        <v>152</v>
      </c>
      <c r="D235" s="94"/>
      <c r="E235" s="5" t="s">
        <v>489</v>
      </c>
      <c r="F235" s="281"/>
    </row>
    <row r="236" spans="1:6" x14ac:dyDescent="0.15">
      <c r="A236" s="10">
        <v>235</v>
      </c>
      <c r="B236" s="287"/>
      <c r="C236" s="78" t="s">
        <v>94</v>
      </c>
      <c r="D236" s="104"/>
      <c r="E236" s="5" t="s">
        <v>296</v>
      </c>
      <c r="F236" s="281"/>
    </row>
    <row r="237" spans="1:6" x14ac:dyDescent="0.15">
      <c r="A237" s="10">
        <v>236</v>
      </c>
      <c r="B237" s="287"/>
      <c r="C237" s="79" t="s">
        <v>513</v>
      </c>
      <c r="D237" s="106"/>
      <c r="E237" s="6" t="s">
        <v>489</v>
      </c>
      <c r="F237" s="282"/>
    </row>
    <row r="238" spans="1:6" x14ac:dyDescent="0.15">
      <c r="A238" s="10">
        <v>237</v>
      </c>
      <c r="B238" s="287"/>
      <c r="C238" s="77" t="s">
        <v>95</v>
      </c>
      <c r="D238" s="107" t="e">
        <f>100-D240-D239</f>
        <v>#DIV/0!</v>
      </c>
      <c r="E238" s="273" t="s">
        <v>123</v>
      </c>
      <c r="F238" s="274"/>
    </row>
    <row r="239" spans="1:6" x14ac:dyDescent="0.15">
      <c r="A239" s="10">
        <v>238</v>
      </c>
      <c r="B239" s="287"/>
      <c r="C239" s="87" t="s">
        <v>522</v>
      </c>
      <c r="D239" s="108" t="e">
        <f>D229*9*100/D227</f>
        <v>#DIV/0!</v>
      </c>
      <c r="E239" s="275"/>
      <c r="F239" s="276"/>
    </row>
    <row r="240" spans="1:6" x14ac:dyDescent="0.15">
      <c r="A240" s="60">
        <v>239</v>
      </c>
      <c r="B240" s="287"/>
      <c r="C240" s="78" t="s">
        <v>96</v>
      </c>
      <c r="D240" s="108" t="e">
        <f>D228*4*100/D227</f>
        <v>#DIV/0!</v>
      </c>
      <c r="E240" s="277"/>
      <c r="F240" s="278"/>
    </row>
    <row r="241" spans="1:6" x14ac:dyDescent="0.15">
      <c r="A241" s="61">
        <v>240</v>
      </c>
      <c r="B241" s="292" t="s">
        <v>475</v>
      </c>
      <c r="C241" s="82" t="s">
        <v>58</v>
      </c>
      <c r="D241" s="98"/>
      <c r="E241" s="8" t="s">
        <v>489</v>
      </c>
      <c r="F241" s="279" t="s">
        <v>120</v>
      </c>
    </row>
    <row r="242" spans="1:6" x14ac:dyDescent="0.15">
      <c r="A242" s="10">
        <v>241</v>
      </c>
      <c r="B242" s="287"/>
      <c r="C242" s="78" t="s">
        <v>59</v>
      </c>
      <c r="D242" s="94"/>
      <c r="E242" s="5" t="s">
        <v>489</v>
      </c>
      <c r="F242" s="279"/>
    </row>
    <row r="243" spans="1:6" x14ac:dyDescent="0.15">
      <c r="A243" s="10">
        <v>242</v>
      </c>
      <c r="B243" s="287"/>
      <c r="C243" s="78" t="s">
        <v>60</v>
      </c>
      <c r="D243" s="104"/>
      <c r="E243" s="5" t="s">
        <v>489</v>
      </c>
      <c r="F243" s="279"/>
    </row>
    <row r="244" spans="1:6" x14ac:dyDescent="0.15">
      <c r="A244" s="10">
        <v>243</v>
      </c>
      <c r="B244" s="287"/>
      <c r="C244" s="78" t="s">
        <v>151</v>
      </c>
      <c r="D244" s="94"/>
      <c r="E244" s="5" t="s">
        <v>489</v>
      </c>
      <c r="F244" s="279"/>
    </row>
    <row r="245" spans="1:6" x14ac:dyDescent="0.15">
      <c r="A245" s="10">
        <v>244</v>
      </c>
      <c r="B245" s="287"/>
      <c r="C245" s="78" t="s">
        <v>93</v>
      </c>
      <c r="D245" s="104"/>
      <c r="E245" s="5" t="s">
        <v>489</v>
      </c>
      <c r="F245" s="279"/>
    </row>
    <row r="246" spans="1:6" x14ac:dyDescent="0.15">
      <c r="A246" s="10">
        <v>245</v>
      </c>
      <c r="B246" s="287"/>
      <c r="C246" s="78" t="s">
        <v>155</v>
      </c>
      <c r="D246" s="94"/>
      <c r="E246" s="5" t="s">
        <v>489</v>
      </c>
      <c r="F246" s="279"/>
    </row>
    <row r="247" spans="1:6" x14ac:dyDescent="0.15">
      <c r="A247" s="10">
        <v>246</v>
      </c>
      <c r="B247" s="287"/>
      <c r="C247" s="78" t="s">
        <v>156</v>
      </c>
      <c r="D247" s="105"/>
      <c r="E247" s="5" t="s">
        <v>489</v>
      </c>
      <c r="F247" s="279"/>
    </row>
    <row r="248" spans="1:6" x14ac:dyDescent="0.15">
      <c r="A248" s="10">
        <v>247</v>
      </c>
      <c r="B248" s="287"/>
      <c r="C248" s="78" t="s">
        <v>157</v>
      </c>
      <c r="D248" s="105"/>
      <c r="E248" s="5" t="s">
        <v>489</v>
      </c>
      <c r="F248" s="279"/>
    </row>
    <row r="249" spans="1:6" x14ac:dyDescent="0.15">
      <c r="A249" s="10">
        <v>248</v>
      </c>
      <c r="B249" s="287"/>
      <c r="C249" s="78" t="s">
        <v>152</v>
      </c>
      <c r="D249" s="94"/>
      <c r="E249" s="5" t="s">
        <v>489</v>
      </c>
      <c r="F249" s="279"/>
    </row>
    <row r="250" spans="1:6" x14ac:dyDescent="0.15">
      <c r="A250" s="10">
        <v>249</v>
      </c>
      <c r="B250" s="287"/>
      <c r="C250" s="78" t="s">
        <v>94</v>
      </c>
      <c r="D250" s="104"/>
      <c r="E250" s="5" t="s">
        <v>489</v>
      </c>
      <c r="F250" s="279"/>
    </row>
    <row r="251" spans="1:6" x14ac:dyDescent="0.15">
      <c r="A251" s="10">
        <v>250</v>
      </c>
      <c r="B251" s="287"/>
      <c r="C251" s="79" t="s">
        <v>513</v>
      </c>
      <c r="D251" s="106"/>
      <c r="E251" s="6" t="s">
        <v>489</v>
      </c>
      <c r="F251" s="280"/>
    </row>
    <row r="252" spans="1:6" x14ac:dyDescent="0.15">
      <c r="A252" s="10">
        <v>251</v>
      </c>
      <c r="B252" s="287"/>
      <c r="C252" s="77" t="s">
        <v>95</v>
      </c>
      <c r="D252" s="107" t="e">
        <f>100-D254-D253</f>
        <v>#DIV/0!</v>
      </c>
      <c r="E252" s="275" t="s">
        <v>123</v>
      </c>
      <c r="F252" s="276"/>
    </row>
    <row r="253" spans="1:6" x14ac:dyDescent="0.15">
      <c r="A253" s="10">
        <v>252</v>
      </c>
      <c r="B253" s="287"/>
      <c r="C253" s="78" t="s">
        <v>522</v>
      </c>
      <c r="D253" s="108" t="e">
        <f>D243*9*100/D241</f>
        <v>#DIV/0!</v>
      </c>
      <c r="E253" s="275"/>
      <c r="F253" s="276"/>
    </row>
    <row r="254" spans="1:6" x14ac:dyDescent="0.15">
      <c r="A254" s="146">
        <v>253</v>
      </c>
      <c r="B254" s="287"/>
      <c r="C254" s="78" t="s">
        <v>96</v>
      </c>
      <c r="D254" s="108" t="e">
        <f>D242*4*100/D241</f>
        <v>#DIV/0!</v>
      </c>
      <c r="E254" s="299"/>
      <c r="F254" s="276"/>
    </row>
    <row r="255" spans="1:6" x14ac:dyDescent="0.15">
      <c r="A255" s="10">
        <v>254</v>
      </c>
      <c r="B255" s="292" t="s">
        <v>476</v>
      </c>
      <c r="C255" s="82" t="s">
        <v>58</v>
      </c>
      <c r="D255" s="98"/>
      <c r="E255" s="8" t="s">
        <v>489</v>
      </c>
      <c r="F255" s="284" t="s">
        <v>121</v>
      </c>
    </row>
    <row r="256" spans="1:6" x14ac:dyDescent="0.15">
      <c r="A256" s="10">
        <v>255</v>
      </c>
      <c r="B256" s="287"/>
      <c r="C256" s="78" t="s">
        <v>59</v>
      </c>
      <c r="D256" s="104"/>
      <c r="E256" s="5" t="s">
        <v>489</v>
      </c>
      <c r="F256" s="281"/>
    </row>
    <row r="257" spans="1:6" x14ac:dyDescent="0.15">
      <c r="A257" s="10">
        <v>256</v>
      </c>
      <c r="B257" s="287"/>
      <c r="C257" s="78" t="s">
        <v>60</v>
      </c>
      <c r="D257" s="94"/>
      <c r="E257" s="5" t="s">
        <v>489</v>
      </c>
      <c r="F257" s="281"/>
    </row>
    <row r="258" spans="1:6" x14ac:dyDescent="0.15">
      <c r="A258" s="10">
        <v>257</v>
      </c>
      <c r="B258" s="287"/>
      <c r="C258" s="78" t="s">
        <v>151</v>
      </c>
      <c r="D258" s="94"/>
      <c r="E258" s="5" t="s">
        <v>489</v>
      </c>
      <c r="F258" s="281"/>
    </row>
    <row r="259" spans="1:6" x14ac:dyDescent="0.15">
      <c r="A259" s="10">
        <v>258</v>
      </c>
      <c r="B259" s="287"/>
      <c r="C259" s="78" t="s">
        <v>93</v>
      </c>
      <c r="D259" s="104"/>
      <c r="E259" s="5" t="s">
        <v>489</v>
      </c>
      <c r="F259" s="281"/>
    </row>
    <row r="260" spans="1:6" x14ac:dyDescent="0.15">
      <c r="A260" s="10">
        <v>259</v>
      </c>
      <c r="B260" s="287"/>
      <c r="C260" s="78" t="s">
        <v>155</v>
      </c>
      <c r="D260" s="94"/>
      <c r="E260" s="5" t="s">
        <v>489</v>
      </c>
      <c r="F260" s="281"/>
    </row>
    <row r="261" spans="1:6" x14ac:dyDescent="0.15">
      <c r="A261" s="10">
        <v>260</v>
      </c>
      <c r="B261" s="287"/>
      <c r="C261" s="78" t="s">
        <v>156</v>
      </c>
      <c r="D261" s="105"/>
      <c r="E261" s="5" t="s">
        <v>489</v>
      </c>
      <c r="F261" s="281"/>
    </row>
    <row r="262" spans="1:6" x14ac:dyDescent="0.15">
      <c r="A262" s="10">
        <v>261</v>
      </c>
      <c r="B262" s="287"/>
      <c r="C262" s="78" t="s">
        <v>157</v>
      </c>
      <c r="D262" s="105"/>
      <c r="E262" s="5" t="s">
        <v>489</v>
      </c>
      <c r="F262" s="281"/>
    </row>
    <row r="263" spans="1:6" x14ac:dyDescent="0.15">
      <c r="A263" s="10">
        <v>262</v>
      </c>
      <c r="B263" s="287"/>
      <c r="C263" s="78" t="s">
        <v>152</v>
      </c>
      <c r="D263" s="94"/>
      <c r="E263" s="5" t="s">
        <v>489</v>
      </c>
      <c r="F263" s="281"/>
    </row>
    <row r="264" spans="1:6" x14ac:dyDescent="0.15">
      <c r="A264" s="10">
        <v>263</v>
      </c>
      <c r="B264" s="287"/>
      <c r="C264" s="78" t="s">
        <v>94</v>
      </c>
      <c r="D264" s="104"/>
      <c r="E264" s="5" t="s">
        <v>489</v>
      </c>
      <c r="F264" s="281"/>
    </row>
    <row r="265" spans="1:6" x14ac:dyDescent="0.15">
      <c r="A265" s="10">
        <v>264</v>
      </c>
      <c r="B265" s="287"/>
      <c r="C265" s="79" t="s">
        <v>513</v>
      </c>
      <c r="D265" s="106"/>
      <c r="E265" s="6" t="s">
        <v>489</v>
      </c>
      <c r="F265" s="282"/>
    </row>
    <row r="266" spans="1:6" x14ac:dyDescent="0.15">
      <c r="A266" s="10">
        <v>265</v>
      </c>
      <c r="B266" s="287"/>
      <c r="C266" s="77" t="s">
        <v>95</v>
      </c>
      <c r="D266" s="107" t="e">
        <f>100-D268-D267</f>
        <v>#DIV/0!</v>
      </c>
      <c r="E266" s="275" t="s">
        <v>123</v>
      </c>
      <c r="F266" s="276"/>
    </row>
    <row r="267" spans="1:6" x14ac:dyDescent="0.15">
      <c r="A267" s="10">
        <v>266</v>
      </c>
      <c r="B267" s="287"/>
      <c r="C267" s="87" t="s">
        <v>522</v>
      </c>
      <c r="D267" s="108" t="e">
        <f>D257*9*100/D255</f>
        <v>#DIV/0!</v>
      </c>
      <c r="E267" s="275"/>
      <c r="F267" s="276"/>
    </row>
    <row r="268" spans="1:6" x14ac:dyDescent="0.15">
      <c r="A268" s="146">
        <v>267</v>
      </c>
      <c r="B268" s="287"/>
      <c r="C268" s="78" t="s">
        <v>96</v>
      </c>
      <c r="D268" s="108" t="e">
        <f>D256*4*100/D255</f>
        <v>#DIV/0!</v>
      </c>
      <c r="E268" s="275"/>
      <c r="F268" s="276"/>
    </row>
    <row r="269" spans="1:6" x14ac:dyDescent="0.15">
      <c r="A269" s="10">
        <v>268</v>
      </c>
      <c r="B269" s="88" t="s">
        <v>531</v>
      </c>
      <c r="C269" s="86" t="s">
        <v>532</v>
      </c>
      <c r="D269" s="102"/>
      <c r="E269" s="7" t="s">
        <v>99</v>
      </c>
      <c r="F269" s="284" t="s">
        <v>490</v>
      </c>
    </row>
    <row r="270" spans="1:6" x14ac:dyDescent="0.15">
      <c r="A270" s="10">
        <v>269</v>
      </c>
      <c r="B270" s="289"/>
      <c r="C270" s="77" t="s">
        <v>533</v>
      </c>
      <c r="D270" s="93"/>
      <c r="E270" s="4" t="s">
        <v>99</v>
      </c>
      <c r="F270" s="281"/>
    </row>
    <row r="271" spans="1:6" x14ac:dyDescent="0.15">
      <c r="A271" s="10">
        <v>270</v>
      </c>
      <c r="B271" s="289"/>
      <c r="C271" s="78" t="s">
        <v>534</v>
      </c>
      <c r="D271" s="94"/>
      <c r="E271" s="5" t="s">
        <v>99</v>
      </c>
      <c r="F271" s="14"/>
    </row>
    <row r="272" spans="1:6" x14ac:dyDescent="0.15">
      <c r="A272" s="10">
        <v>271</v>
      </c>
      <c r="B272" s="289"/>
      <c r="C272" s="78" t="s">
        <v>535</v>
      </c>
      <c r="D272" s="94"/>
      <c r="E272" s="5" t="s">
        <v>99</v>
      </c>
      <c r="F272" s="14"/>
    </row>
    <row r="273" spans="1:6" x14ac:dyDescent="0.15">
      <c r="A273" s="10">
        <v>272</v>
      </c>
      <c r="B273" s="289"/>
      <c r="C273" s="78" t="s">
        <v>536</v>
      </c>
      <c r="D273" s="94"/>
      <c r="E273" s="5" t="s">
        <v>99</v>
      </c>
      <c r="F273" s="14"/>
    </row>
    <row r="274" spans="1:6" x14ac:dyDescent="0.15">
      <c r="A274" s="10">
        <v>273</v>
      </c>
      <c r="B274" s="289"/>
      <c r="C274" s="78" t="s">
        <v>537</v>
      </c>
      <c r="D274" s="94"/>
      <c r="E274" s="5" t="s">
        <v>99</v>
      </c>
      <c r="F274" s="14"/>
    </row>
    <row r="275" spans="1:6" x14ac:dyDescent="0.15">
      <c r="A275" s="10">
        <v>274</v>
      </c>
      <c r="B275" s="289"/>
      <c r="C275" s="87" t="s">
        <v>538</v>
      </c>
      <c r="D275" s="94"/>
      <c r="E275" s="5" t="s">
        <v>99</v>
      </c>
      <c r="F275" s="14"/>
    </row>
    <row r="276" spans="1:6" x14ac:dyDescent="0.15">
      <c r="A276" s="146">
        <v>275</v>
      </c>
      <c r="B276" s="286"/>
      <c r="C276" s="79" t="s">
        <v>539</v>
      </c>
      <c r="D276" s="95"/>
      <c r="E276" s="6" t="s">
        <v>114</v>
      </c>
      <c r="F276" s="63" t="s">
        <v>116</v>
      </c>
    </row>
    <row r="277" spans="1:6" x14ac:dyDescent="0.15">
      <c r="A277" s="10">
        <v>276</v>
      </c>
      <c r="B277" s="141" t="s">
        <v>503</v>
      </c>
      <c r="C277" s="86" t="s">
        <v>540</v>
      </c>
      <c r="D277" s="102"/>
      <c r="E277" s="7" t="s">
        <v>99</v>
      </c>
      <c r="F277" s="14"/>
    </row>
    <row r="278" spans="1:6" x14ac:dyDescent="0.15">
      <c r="A278" s="10">
        <v>277</v>
      </c>
      <c r="B278" s="287"/>
      <c r="C278" s="77" t="s">
        <v>541</v>
      </c>
      <c r="D278" s="93"/>
      <c r="E278" s="52" t="s">
        <v>99</v>
      </c>
      <c r="F278" s="14"/>
    </row>
    <row r="279" spans="1:6" x14ac:dyDescent="0.15">
      <c r="A279" s="10">
        <v>278</v>
      </c>
      <c r="B279" s="287"/>
      <c r="C279" s="77" t="s">
        <v>542</v>
      </c>
      <c r="D279" s="94"/>
      <c r="E279" s="117" t="s">
        <v>99</v>
      </c>
      <c r="F279" s="14"/>
    </row>
    <row r="280" spans="1:6" x14ac:dyDescent="0.15">
      <c r="A280" s="10">
        <v>279</v>
      </c>
      <c r="B280" s="287"/>
      <c r="C280" s="78" t="s">
        <v>546</v>
      </c>
      <c r="D280" s="94"/>
      <c r="E280" s="117" t="s">
        <v>99</v>
      </c>
      <c r="F280" s="14"/>
    </row>
    <row r="281" spans="1:6" x14ac:dyDescent="0.15">
      <c r="A281" s="10">
        <v>280</v>
      </c>
      <c r="B281" s="287"/>
      <c r="C281" s="78" t="s">
        <v>543</v>
      </c>
      <c r="D281" s="94"/>
      <c r="E281" s="117" t="s">
        <v>99</v>
      </c>
      <c r="F281" s="14"/>
    </row>
    <row r="282" spans="1:6" x14ac:dyDescent="0.15">
      <c r="A282" s="10">
        <v>281</v>
      </c>
      <c r="B282" s="287"/>
      <c r="C282" s="78" t="s">
        <v>544</v>
      </c>
      <c r="D282" s="94"/>
      <c r="E282" s="117" t="s">
        <v>99</v>
      </c>
      <c r="F282" s="14"/>
    </row>
    <row r="283" spans="1:6" x14ac:dyDescent="0.15">
      <c r="A283" s="10">
        <v>282</v>
      </c>
      <c r="B283" s="287"/>
      <c r="C283" s="67" t="s">
        <v>545</v>
      </c>
      <c r="D283" s="94"/>
      <c r="E283" s="5" t="s">
        <v>99</v>
      </c>
      <c r="F283" s="14"/>
    </row>
    <row r="284" spans="1:6" x14ac:dyDescent="0.15">
      <c r="A284" s="60">
        <v>283</v>
      </c>
      <c r="B284" s="290"/>
      <c r="C284" s="79" t="s">
        <v>539</v>
      </c>
      <c r="D284" s="95"/>
      <c r="E284" s="6" t="s">
        <v>114</v>
      </c>
      <c r="F284" s="63" t="s">
        <v>116</v>
      </c>
    </row>
    <row r="285" spans="1:6" x14ac:dyDescent="0.15">
      <c r="A285" s="61">
        <v>284</v>
      </c>
      <c r="B285" s="89" t="s">
        <v>502</v>
      </c>
      <c r="C285" s="77" t="s">
        <v>547</v>
      </c>
      <c r="D285" s="93"/>
      <c r="E285" s="4" t="s">
        <v>99</v>
      </c>
      <c r="F285" s="14"/>
    </row>
    <row r="286" spans="1:6" x14ac:dyDescent="0.15">
      <c r="A286" s="10">
        <v>285</v>
      </c>
      <c r="B286" s="289"/>
      <c r="C286" s="78" t="s">
        <v>492</v>
      </c>
      <c r="D286" s="94"/>
      <c r="E286" s="5" t="s">
        <v>114</v>
      </c>
      <c r="F286" s="14"/>
    </row>
    <row r="287" spans="1:6" x14ac:dyDescent="0.15">
      <c r="A287" s="10">
        <v>286</v>
      </c>
      <c r="B287" s="289"/>
      <c r="C287" s="78" t="s">
        <v>491</v>
      </c>
      <c r="D287" s="157"/>
      <c r="E287" s="5" t="s">
        <v>114</v>
      </c>
      <c r="F287" s="14"/>
    </row>
    <row r="288" spans="1:6" x14ac:dyDescent="0.15">
      <c r="A288" s="10">
        <v>287</v>
      </c>
      <c r="B288" s="289"/>
      <c r="C288" s="78" t="s">
        <v>558</v>
      </c>
      <c r="D288" s="94"/>
      <c r="E288" s="5" t="s">
        <v>114</v>
      </c>
      <c r="F288" s="14"/>
    </row>
    <row r="289" spans="1:6" x14ac:dyDescent="0.15">
      <c r="A289" s="10">
        <v>288</v>
      </c>
      <c r="B289" s="289"/>
      <c r="C289" s="78" t="s">
        <v>495</v>
      </c>
      <c r="D289" s="94"/>
      <c r="E289" s="5" t="s">
        <v>114</v>
      </c>
      <c r="F289" s="14"/>
    </row>
    <row r="290" spans="1:6" x14ac:dyDescent="0.15">
      <c r="A290" s="10">
        <v>289</v>
      </c>
      <c r="B290" s="289"/>
      <c r="C290" s="67" t="s">
        <v>496</v>
      </c>
      <c r="D290" s="157"/>
      <c r="E290" s="5" t="s">
        <v>114</v>
      </c>
      <c r="F290" s="14"/>
    </row>
    <row r="291" spans="1:6" x14ac:dyDescent="0.15">
      <c r="A291" s="10">
        <v>290</v>
      </c>
      <c r="B291" s="289"/>
      <c r="C291" s="78" t="s">
        <v>498</v>
      </c>
      <c r="D291" s="94"/>
      <c r="E291" s="5" t="s">
        <v>114</v>
      </c>
      <c r="F291" s="14"/>
    </row>
    <row r="292" spans="1:6" x14ac:dyDescent="0.15">
      <c r="A292" s="10">
        <v>291</v>
      </c>
      <c r="B292" s="289"/>
      <c r="C292" s="78" t="s">
        <v>495</v>
      </c>
      <c r="D292" s="94"/>
      <c r="E292" s="5" t="s">
        <v>114</v>
      </c>
      <c r="F292" s="14"/>
    </row>
    <row r="293" spans="1:6" x14ac:dyDescent="0.15">
      <c r="A293" s="10">
        <v>292</v>
      </c>
      <c r="B293" s="289"/>
      <c r="C293" s="67" t="s">
        <v>496</v>
      </c>
      <c r="D293" s="157"/>
      <c r="E293" s="5" t="s">
        <v>114</v>
      </c>
      <c r="F293" s="14"/>
    </row>
    <row r="294" spans="1:6" x14ac:dyDescent="0.15">
      <c r="A294" s="10">
        <v>293</v>
      </c>
      <c r="B294" s="289"/>
      <c r="C294" s="87" t="s">
        <v>493</v>
      </c>
      <c r="D294" s="94"/>
      <c r="E294" s="5" t="s">
        <v>114</v>
      </c>
      <c r="F294" s="14"/>
    </row>
    <row r="295" spans="1:6" x14ac:dyDescent="0.15">
      <c r="A295" s="10">
        <v>294</v>
      </c>
      <c r="B295" s="289"/>
      <c r="C295" s="87" t="s">
        <v>494</v>
      </c>
      <c r="D295" s="94"/>
      <c r="E295" s="4" t="s">
        <v>114</v>
      </c>
      <c r="F295" s="14"/>
    </row>
    <row r="296" spans="1:6" x14ac:dyDescent="0.15">
      <c r="A296" s="10">
        <v>295</v>
      </c>
      <c r="B296" s="289"/>
      <c r="C296" s="87" t="s">
        <v>495</v>
      </c>
      <c r="D296" s="94"/>
      <c r="E296" s="52" t="s">
        <v>114</v>
      </c>
      <c r="F296" s="14"/>
    </row>
    <row r="297" spans="1:6" x14ac:dyDescent="0.15">
      <c r="A297" s="10">
        <v>296</v>
      </c>
      <c r="B297" s="289"/>
      <c r="C297" s="87" t="s">
        <v>496</v>
      </c>
      <c r="D297" s="157"/>
      <c r="E297" s="5" t="s">
        <v>114</v>
      </c>
      <c r="F297" s="14"/>
    </row>
    <row r="298" spans="1:6" x14ac:dyDescent="0.15">
      <c r="A298" s="10">
        <v>297</v>
      </c>
      <c r="B298" s="289"/>
      <c r="C298" s="87" t="s">
        <v>497</v>
      </c>
      <c r="D298" s="94"/>
      <c r="E298" s="5" t="s">
        <v>114</v>
      </c>
      <c r="F298" s="14"/>
    </row>
    <row r="299" spans="1:6" x14ac:dyDescent="0.15">
      <c r="A299" s="10">
        <v>298</v>
      </c>
      <c r="B299" s="289"/>
      <c r="C299" s="87" t="s">
        <v>494</v>
      </c>
      <c r="D299" s="94"/>
      <c r="E299" s="5" t="s">
        <v>114</v>
      </c>
      <c r="F299" s="14"/>
    </row>
    <row r="300" spans="1:6" x14ac:dyDescent="0.15">
      <c r="A300" s="10">
        <v>299</v>
      </c>
      <c r="B300" s="289"/>
      <c r="C300" s="87" t="s">
        <v>495</v>
      </c>
      <c r="D300" s="94"/>
      <c r="E300" s="5" t="s">
        <v>114</v>
      </c>
      <c r="F300" s="14"/>
    </row>
    <row r="301" spans="1:6" x14ac:dyDescent="0.15">
      <c r="A301" s="146">
        <v>300</v>
      </c>
      <c r="B301" s="286"/>
      <c r="C301" s="79" t="s">
        <v>496</v>
      </c>
      <c r="D301" s="158"/>
      <c r="E301" s="6" t="s">
        <v>114</v>
      </c>
      <c r="F301" s="63"/>
    </row>
    <row r="302" spans="1:6" x14ac:dyDescent="0.15">
      <c r="A302" s="10">
        <v>301</v>
      </c>
      <c r="B302" s="89" t="s">
        <v>499</v>
      </c>
      <c r="C302" s="77" t="s">
        <v>548</v>
      </c>
      <c r="D302" s="93"/>
      <c r="E302" s="4" t="s">
        <v>99</v>
      </c>
      <c r="F302" s="14"/>
    </row>
    <row r="303" spans="1:6" x14ac:dyDescent="0.15">
      <c r="A303" s="10">
        <v>302</v>
      </c>
      <c r="B303" s="289"/>
      <c r="C303" s="78" t="s">
        <v>549</v>
      </c>
      <c r="D303" s="94"/>
      <c r="E303" s="5" t="s">
        <v>99</v>
      </c>
      <c r="F303" s="14"/>
    </row>
    <row r="304" spans="1:6" x14ac:dyDescent="0.15">
      <c r="A304" s="10">
        <v>303</v>
      </c>
      <c r="B304" s="289"/>
      <c r="C304" s="78" t="s">
        <v>550</v>
      </c>
      <c r="D304" s="94"/>
      <c r="E304" s="5" t="s">
        <v>99</v>
      </c>
      <c r="F304" s="14"/>
    </row>
    <row r="305" spans="1:6" x14ac:dyDescent="0.15">
      <c r="A305" s="10">
        <v>304</v>
      </c>
      <c r="B305" s="289"/>
      <c r="C305" s="87" t="s">
        <v>551</v>
      </c>
      <c r="D305" s="94"/>
      <c r="E305" s="5" t="s">
        <v>99</v>
      </c>
      <c r="F305" s="14"/>
    </row>
    <row r="306" spans="1:6" x14ac:dyDescent="0.15">
      <c r="A306" s="60">
        <v>305</v>
      </c>
      <c r="B306" s="286"/>
      <c r="C306" s="79" t="s">
        <v>528</v>
      </c>
      <c r="D306" s="157"/>
      <c r="E306" s="6" t="s">
        <v>114</v>
      </c>
      <c r="F306" s="63" t="s">
        <v>116</v>
      </c>
    </row>
    <row r="307" spans="1:6" x14ac:dyDescent="0.15">
      <c r="A307" s="61">
        <v>306</v>
      </c>
      <c r="B307" s="285" t="s">
        <v>97</v>
      </c>
      <c r="C307" s="82" t="s">
        <v>122</v>
      </c>
      <c r="D307" s="98"/>
      <c r="E307" s="8" t="s">
        <v>113</v>
      </c>
      <c r="F307" s="14" t="s">
        <v>125</v>
      </c>
    </row>
    <row r="308" spans="1:6" ht="22.5" x14ac:dyDescent="0.15">
      <c r="A308" s="10">
        <v>307</v>
      </c>
      <c r="B308" s="289"/>
      <c r="C308" s="79" t="s">
        <v>98</v>
      </c>
      <c r="D308" s="95"/>
      <c r="E308" s="6" t="s">
        <v>489</v>
      </c>
      <c r="F308" s="127" t="s">
        <v>500</v>
      </c>
    </row>
    <row r="309" spans="1:6" x14ac:dyDescent="0.15">
      <c r="A309" s="10">
        <v>308</v>
      </c>
      <c r="B309" s="287"/>
      <c r="C309" s="126" t="s">
        <v>477</v>
      </c>
      <c r="D309" s="98"/>
      <c r="E309" s="129" t="s">
        <v>467</v>
      </c>
      <c r="F309" s="128" t="s">
        <v>520</v>
      </c>
    </row>
    <row r="310" spans="1:6" x14ac:dyDescent="0.15">
      <c r="A310" s="10">
        <v>309</v>
      </c>
      <c r="B310" s="287"/>
      <c r="C310" s="77" t="s">
        <v>122</v>
      </c>
      <c r="D310" s="94"/>
      <c r="E310" s="4" t="s">
        <v>113</v>
      </c>
      <c r="F310" s="14"/>
    </row>
    <row r="311" spans="1:6" x14ac:dyDescent="0.15">
      <c r="A311" s="60">
        <v>310</v>
      </c>
      <c r="B311" s="290"/>
      <c r="C311" s="79" t="s">
        <v>98</v>
      </c>
      <c r="D311" s="95"/>
      <c r="E311" s="6" t="s">
        <v>489</v>
      </c>
      <c r="F311" s="127"/>
    </row>
    <row r="312" spans="1:6" x14ac:dyDescent="0.15">
      <c r="A312" s="61">
        <v>311</v>
      </c>
      <c r="B312" s="292" t="s">
        <v>336</v>
      </c>
      <c r="C312" s="153" t="s">
        <v>554</v>
      </c>
      <c r="D312" s="93"/>
      <c r="E312" s="4" t="s">
        <v>489</v>
      </c>
      <c r="F312" s="14"/>
    </row>
    <row r="313" spans="1:6" x14ac:dyDescent="0.15">
      <c r="A313" s="10">
        <v>312</v>
      </c>
      <c r="B313" s="287"/>
      <c r="C313" s="154" t="s">
        <v>555</v>
      </c>
      <c r="D313" s="94"/>
      <c r="E313" s="4" t="s">
        <v>489</v>
      </c>
      <c r="F313" s="14"/>
    </row>
    <row r="314" spans="1:6" x14ac:dyDescent="0.15">
      <c r="A314" s="10">
        <v>313</v>
      </c>
      <c r="B314" s="287"/>
      <c r="C314" s="154" t="s">
        <v>556</v>
      </c>
      <c r="D314" s="157"/>
      <c r="E314" s="5" t="s">
        <v>114</v>
      </c>
      <c r="F314" s="14"/>
    </row>
    <row r="315" spans="1:6" x14ac:dyDescent="0.15">
      <c r="A315" s="10">
        <v>314</v>
      </c>
      <c r="B315" s="287"/>
      <c r="C315" s="154" t="s">
        <v>557</v>
      </c>
      <c r="D315" s="94"/>
      <c r="E315" s="5" t="s">
        <v>489</v>
      </c>
      <c r="F315" s="14"/>
    </row>
    <row r="316" spans="1:6" x14ac:dyDescent="0.15">
      <c r="A316" s="10">
        <v>315</v>
      </c>
      <c r="B316" s="287"/>
      <c r="C316" s="154" t="s">
        <v>555</v>
      </c>
      <c r="D316" s="94"/>
      <c r="E316" s="5" t="s">
        <v>489</v>
      </c>
      <c r="F316" s="14"/>
    </row>
    <row r="317" spans="1:6" x14ac:dyDescent="0.15">
      <c r="A317" s="146">
        <v>316</v>
      </c>
      <c r="B317" s="290"/>
      <c r="C317" s="155" t="s">
        <v>556</v>
      </c>
      <c r="D317" s="131"/>
      <c r="E317" s="51" t="s">
        <v>114</v>
      </c>
      <c r="F317" s="63"/>
    </row>
    <row r="318" spans="1:6" x14ac:dyDescent="0.15">
      <c r="A318" s="10">
        <v>317</v>
      </c>
      <c r="B318" s="292" t="s">
        <v>246</v>
      </c>
      <c r="C318" s="82" t="s">
        <v>553</v>
      </c>
      <c r="D318" s="98"/>
      <c r="E318" s="8" t="s">
        <v>99</v>
      </c>
      <c r="F318" s="14"/>
    </row>
    <row r="319" spans="1:6" x14ac:dyDescent="0.15">
      <c r="A319" s="146">
        <v>318</v>
      </c>
      <c r="B319" s="290"/>
      <c r="C319" s="80" t="s">
        <v>552</v>
      </c>
      <c r="D319" s="97"/>
      <c r="E319" s="51" t="s">
        <v>99</v>
      </c>
      <c r="F319" s="14"/>
    </row>
    <row r="320" spans="1:6" x14ac:dyDescent="0.15">
      <c r="A320" s="10">
        <v>319</v>
      </c>
      <c r="B320" s="287" t="s">
        <v>322</v>
      </c>
      <c r="C320" s="77" t="s">
        <v>323</v>
      </c>
      <c r="D320" s="93"/>
      <c r="E320" s="4" t="s">
        <v>99</v>
      </c>
      <c r="F320" s="139"/>
    </row>
    <row r="321" spans="1:6" x14ac:dyDescent="0.15">
      <c r="A321" s="10">
        <v>320</v>
      </c>
      <c r="B321" s="287"/>
      <c r="C321" s="78" t="s">
        <v>324</v>
      </c>
      <c r="D321" s="94"/>
      <c r="E321" s="5" t="s">
        <v>99</v>
      </c>
      <c r="F321" s="14"/>
    </row>
    <row r="322" spans="1:6" x14ac:dyDescent="0.15">
      <c r="A322" s="10">
        <v>321</v>
      </c>
      <c r="B322" s="287"/>
      <c r="C322" s="78" t="s">
        <v>325</v>
      </c>
      <c r="D322" s="94"/>
      <c r="E322" s="5" t="s">
        <v>114</v>
      </c>
      <c r="F322" s="14"/>
    </row>
    <row r="323" spans="1:6" x14ac:dyDescent="0.15">
      <c r="A323" s="10">
        <v>322</v>
      </c>
      <c r="B323" s="287"/>
      <c r="C323" s="78" t="s">
        <v>326</v>
      </c>
      <c r="D323" s="94"/>
      <c r="E323" s="5" t="s">
        <v>113</v>
      </c>
      <c r="F323" s="14" t="s">
        <v>327</v>
      </c>
    </row>
    <row r="324" spans="1:6" x14ac:dyDescent="0.15">
      <c r="A324" s="10">
        <v>323</v>
      </c>
      <c r="B324" s="287"/>
      <c r="C324" s="77" t="s">
        <v>331</v>
      </c>
      <c r="D324" s="94"/>
      <c r="E324" s="5" t="s">
        <v>99</v>
      </c>
      <c r="F324" s="92"/>
    </row>
    <row r="325" spans="1:6" x14ac:dyDescent="0.15">
      <c r="A325" s="10">
        <v>324</v>
      </c>
      <c r="B325" s="287"/>
      <c r="C325" s="78" t="s">
        <v>332</v>
      </c>
      <c r="D325" s="93"/>
      <c r="E325" s="4" t="s">
        <v>489</v>
      </c>
      <c r="F325" s="283" t="s">
        <v>330</v>
      </c>
    </row>
    <row r="326" spans="1:6" x14ac:dyDescent="0.15">
      <c r="A326" s="10">
        <v>325</v>
      </c>
      <c r="B326" s="287"/>
      <c r="C326" s="78" t="s">
        <v>333</v>
      </c>
      <c r="D326" s="94"/>
      <c r="E326" s="5" t="s">
        <v>489</v>
      </c>
      <c r="F326" s="283"/>
    </row>
    <row r="327" spans="1:6" x14ac:dyDescent="0.15">
      <c r="A327" s="10">
        <v>326</v>
      </c>
      <c r="B327" s="287"/>
      <c r="C327" s="78" t="s">
        <v>334</v>
      </c>
      <c r="D327" s="157"/>
      <c r="E327" s="5" t="s">
        <v>114</v>
      </c>
      <c r="F327" s="14" t="s">
        <v>116</v>
      </c>
    </row>
    <row r="328" spans="1:6" x14ac:dyDescent="0.15">
      <c r="A328" s="59">
        <v>327</v>
      </c>
      <c r="B328" s="290"/>
      <c r="C328" s="79" t="s">
        <v>335</v>
      </c>
      <c r="D328" s="158"/>
      <c r="E328" s="6" t="s">
        <v>114</v>
      </c>
      <c r="F328" s="63"/>
    </row>
    <row r="329" spans="1:6" ht="24" x14ac:dyDescent="0.15">
      <c r="A329" s="59">
        <v>328</v>
      </c>
      <c r="B329" s="55" t="s">
        <v>339</v>
      </c>
      <c r="C329" s="86" t="s">
        <v>341</v>
      </c>
      <c r="D329" s="130"/>
      <c r="E329" s="6" t="s">
        <v>114</v>
      </c>
      <c r="F329" s="140"/>
    </row>
    <row r="330" spans="1:6" ht="24" x14ac:dyDescent="0.15">
      <c r="A330" s="59">
        <v>329</v>
      </c>
      <c r="B330" s="55" t="s">
        <v>340</v>
      </c>
      <c r="C330" s="80" t="s">
        <v>341</v>
      </c>
      <c r="D330" s="131"/>
      <c r="E330" s="6" t="s">
        <v>114</v>
      </c>
      <c r="F330" s="140"/>
    </row>
    <row r="331" spans="1:6" x14ac:dyDescent="0.15">
      <c r="A331" s="10">
        <v>330</v>
      </c>
      <c r="B331" s="287" t="s">
        <v>342</v>
      </c>
      <c r="C331" s="77" t="s">
        <v>254</v>
      </c>
      <c r="D331" s="93"/>
      <c r="E331" s="4" t="s">
        <v>114</v>
      </c>
      <c r="F331" s="296" t="s">
        <v>501</v>
      </c>
    </row>
    <row r="332" spans="1:6" x14ac:dyDescent="0.15">
      <c r="A332" s="10">
        <v>331</v>
      </c>
      <c r="B332" s="287"/>
      <c r="C332" s="78" t="s">
        <v>63</v>
      </c>
      <c r="D332" s="94"/>
      <c r="E332" s="5" t="s">
        <v>114</v>
      </c>
      <c r="F332" s="296"/>
    </row>
    <row r="333" spans="1:6" x14ac:dyDescent="0.15">
      <c r="A333" s="10">
        <v>332</v>
      </c>
      <c r="B333" s="287"/>
      <c r="C333" s="78" t="s">
        <v>64</v>
      </c>
      <c r="D333" s="94"/>
      <c r="E333" s="5" t="s">
        <v>114</v>
      </c>
      <c r="F333" s="296"/>
    </row>
    <row r="334" spans="1:6" x14ac:dyDescent="0.15">
      <c r="A334" s="59">
        <v>333</v>
      </c>
      <c r="B334" s="290"/>
      <c r="C334" s="79" t="s">
        <v>343</v>
      </c>
      <c r="D334" s="95"/>
      <c r="E334" s="6" t="s">
        <v>114</v>
      </c>
      <c r="F334" s="297"/>
    </row>
    <row r="335" spans="1:6" x14ac:dyDescent="0.15">
      <c r="A335" s="263"/>
      <c r="B335" s="12" t="s">
        <v>559</v>
      </c>
      <c r="C335" s="264"/>
      <c r="D335" s="93"/>
      <c r="E335" s="265" t="s">
        <v>114</v>
      </c>
      <c r="F335" s="298" t="s">
        <v>560</v>
      </c>
    </row>
    <row r="336" spans="1:6" x14ac:dyDescent="0.15">
      <c r="A336" s="266"/>
      <c r="C336" s="267"/>
      <c r="D336" s="94"/>
      <c r="E336" s="268" t="s">
        <v>114</v>
      </c>
      <c r="F336" s="298"/>
    </row>
    <row r="337" spans="1:6" ht="14.25" thickBot="1" x14ac:dyDescent="0.2">
      <c r="A337" s="59"/>
      <c r="B337" s="269"/>
      <c r="C337" s="270"/>
      <c r="D337" s="271"/>
      <c r="E337" s="272" t="s">
        <v>114</v>
      </c>
      <c r="F337" s="298"/>
    </row>
    <row r="339" spans="1:6" x14ac:dyDescent="0.15">
      <c r="B339" s="12" t="s">
        <v>280</v>
      </c>
    </row>
  </sheetData>
  <sheetProtection sheet="1" objects="1" scenarios="1"/>
  <mergeCells count="58">
    <mergeCell ref="F335:F337"/>
    <mergeCell ref="F81:F86"/>
    <mergeCell ref="F87:F92"/>
    <mergeCell ref="E121:F126"/>
    <mergeCell ref="F94:F96"/>
    <mergeCell ref="E252:F254"/>
    <mergeCell ref="F255:F265"/>
    <mergeCell ref="E266:F268"/>
    <mergeCell ref="F213:F223"/>
    <mergeCell ref="F269:F270"/>
    <mergeCell ref="F130:F134"/>
    <mergeCell ref="F173:F181"/>
    <mergeCell ref="F182:F187"/>
    <mergeCell ref="E166:F170"/>
    <mergeCell ref="F227:F237"/>
    <mergeCell ref="E224:F226"/>
    <mergeCell ref="B270:B276"/>
    <mergeCell ref="B81:B86"/>
    <mergeCell ref="B331:B334"/>
    <mergeCell ref="B278:B284"/>
    <mergeCell ref="F331:F334"/>
    <mergeCell ref="B320:B328"/>
    <mergeCell ref="B309:B311"/>
    <mergeCell ref="B312:B317"/>
    <mergeCell ref="F325:F326"/>
    <mergeCell ref="B318:B319"/>
    <mergeCell ref="B307:B308"/>
    <mergeCell ref="B286:B301"/>
    <mergeCell ref="B303:B306"/>
    <mergeCell ref="B128:B129"/>
    <mergeCell ref="B255:B268"/>
    <mergeCell ref="B171:B179"/>
    <mergeCell ref="B213:B226"/>
    <mergeCell ref="B227:B240"/>
    <mergeCell ref="B241:B254"/>
    <mergeCell ref="B34:B38"/>
    <mergeCell ref="B44:B52"/>
    <mergeCell ref="B53:B80"/>
    <mergeCell ref="B40:B43"/>
    <mergeCell ref="B87:B92"/>
    <mergeCell ref="B200:B202"/>
    <mergeCell ref="B203:B204"/>
    <mergeCell ref="B182:B187"/>
    <mergeCell ref="B188:B197"/>
    <mergeCell ref="B205:B211"/>
    <mergeCell ref="B198:B199"/>
    <mergeCell ref="B11:B12"/>
    <mergeCell ref="B23:B25"/>
    <mergeCell ref="B18:B22"/>
    <mergeCell ref="B3:B10"/>
    <mergeCell ref="B26:B33"/>
    <mergeCell ref="B13:B17"/>
    <mergeCell ref="E238:F240"/>
    <mergeCell ref="F241:F251"/>
    <mergeCell ref="F9:F10"/>
    <mergeCell ref="F26:F32"/>
    <mergeCell ref="F53:F76"/>
    <mergeCell ref="E77:F80"/>
  </mergeCells>
  <phoneticPr fontId="2"/>
  <conditionalFormatting sqref="D180:D181 D115:D119 D93:D99 D108:D113 D101:D104 D130:D132 D136:D138 D142:D144 D148:D150 D160:D162 D154:D156 D121:D126">
    <cfRule type="containsBlanks" dxfId="89" priority="162">
      <formula>LEN(TRIM(D93))=0</formula>
    </cfRule>
  </conditionalFormatting>
  <conditionalFormatting sqref="D212 D307:D309">
    <cfRule type="containsBlanks" dxfId="88" priority="157">
      <formula>LEN(TRIM(D212))=0</formula>
    </cfRule>
  </conditionalFormatting>
  <conditionalFormatting sqref="D22">
    <cfRule type="containsBlanks" dxfId="87" priority="112">
      <formula>LEN(TRIM(D22))=0</formula>
    </cfRule>
  </conditionalFormatting>
  <conditionalFormatting sqref="D105:D106">
    <cfRule type="containsBlanks" dxfId="86" priority="97">
      <formula>LEN(TRIM(D105))=0</formula>
    </cfRule>
  </conditionalFormatting>
  <conditionalFormatting sqref="D2:D7 D9:D10">
    <cfRule type="containsBlanks" dxfId="85" priority="92">
      <formula>LEN(TRIM(D2))=0</formula>
    </cfRule>
  </conditionalFormatting>
  <conditionalFormatting sqref="D8">
    <cfRule type="containsBlanks" dxfId="84" priority="91">
      <formula>LEN(TRIM(D8))=0</formula>
    </cfRule>
  </conditionalFormatting>
  <conditionalFormatting sqref="D11">
    <cfRule type="containsBlanks" dxfId="83" priority="90">
      <formula>LEN(TRIM(D11))=0</formula>
    </cfRule>
  </conditionalFormatting>
  <conditionalFormatting sqref="D12">
    <cfRule type="expression" dxfId="82" priority="89">
      <formula>AND($D$11="その他",$D12="")</formula>
    </cfRule>
  </conditionalFormatting>
  <conditionalFormatting sqref="D13">
    <cfRule type="containsBlanks" dxfId="81" priority="88">
      <formula>LEN(TRIM(D13))=0</formula>
    </cfRule>
  </conditionalFormatting>
  <conditionalFormatting sqref="D14:D16">
    <cfRule type="expression" dxfId="80" priority="87">
      <formula>AND($D$13="有",$D14="")</formula>
    </cfRule>
  </conditionalFormatting>
  <conditionalFormatting sqref="D17">
    <cfRule type="expression" dxfId="79" priority="86">
      <formula>AND($D$13="有",$D17="")</formula>
    </cfRule>
  </conditionalFormatting>
  <conditionalFormatting sqref="D18:D19">
    <cfRule type="containsBlanks" dxfId="78" priority="85">
      <formula>LEN(TRIM(D18))=0</formula>
    </cfRule>
  </conditionalFormatting>
  <conditionalFormatting sqref="D20:D21">
    <cfRule type="containsBlanks" dxfId="77" priority="84">
      <formula>LEN(TRIM(D20))=0</formula>
    </cfRule>
  </conditionalFormatting>
  <conditionalFormatting sqref="D26">
    <cfRule type="expression" dxfId="76" priority="83">
      <formula>AND($D$23="有",$D26="")</formula>
    </cfRule>
  </conditionalFormatting>
  <conditionalFormatting sqref="D27:D31">
    <cfRule type="expression" dxfId="75" priority="82">
      <formula>AND($D$23="有",$D27="")</formula>
    </cfRule>
  </conditionalFormatting>
  <conditionalFormatting sqref="D32">
    <cfRule type="expression" dxfId="74" priority="81">
      <formula>AND($D$23="有",$D$32="")</formula>
    </cfRule>
  </conditionalFormatting>
  <conditionalFormatting sqref="D33">
    <cfRule type="expression" dxfId="73" priority="80">
      <formula>AND($D$23="有",$D$33="")</formula>
    </cfRule>
  </conditionalFormatting>
  <conditionalFormatting sqref="D34">
    <cfRule type="expression" dxfId="72" priority="79">
      <formula>AND($D$23="有",$D$34="")</formula>
    </cfRule>
  </conditionalFormatting>
  <conditionalFormatting sqref="D35">
    <cfRule type="expression" dxfId="71" priority="78">
      <formula>AND($D$23="有",$D$35="")</formula>
    </cfRule>
  </conditionalFormatting>
  <conditionalFormatting sqref="D36">
    <cfRule type="expression" dxfId="70" priority="77">
      <formula>AND($D$23="有",$D$36="")</formula>
    </cfRule>
  </conditionalFormatting>
  <conditionalFormatting sqref="D37">
    <cfRule type="expression" dxfId="69" priority="76">
      <formula>AND($D$23="有",$D$37="")</formula>
    </cfRule>
  </conditionalFormatting>
  <conditionalFormatting sqref="D38">
    <cfRule type="expression" dxfId="68" priority="75">
      <formula>AND($D$23="有",$D38="")</formula>
    </cfRule>
  </conditionalFormatting>
  <conditionalFormatting sqref="D23">
    <cfRule type="containsBlanks" dxfId="67" priority="74">
      <formula>LEN(TRIM(D23))=0</formula>
    </cfRule>
  </conditionalFormatting>
  <conditionalFormatting sqref="D24:D25">
    <cfRule type="expression" dxfId="66" priority="73">
      <formula>AND($D$23="有",$D24="")</formula>
    </cfRule>
  </conditionalFormatting>
  <conditionalFormatting sqref="D53:D76">
    <cfRule type="containsBlanks" dxfId="65" priority="72">
      <formula>LEN(TRIM(D53))=0</formula>
    </cfRule>
  </conditionalFormatting>
  <conditionalFormatting sqref="D39">
    <cfRule type="containsBlanks" dxfId="64" priority="71">
      <formula>LEN(TRIM(D39))=0</formula>
    </cfRule>
  </conditionalFormatting>
  <conditionalFormatting sqref="D40:D51">
    <cfRule type="expression" dxfId="63" priority="70">
      <formula>AND($D$39="委託",$D40="")</formula>
    </cfRule>
  </conditionalFormatting>
  <conditionalFormatting sqref="D52">
    <cfRule type="expression" dxfId="62" priority="69">
      <formula>AND($D$39="委託",$D52="")</formula>
    </cfRule>
  </conditionalFormatting>
  <conditionalFormatting sqref="D81:D86">
    <cfRule type="containsBlanks" dxfId="61" priority="68">
      <formula>LEN(TRIM(D81))=0</formula>
    </cfRule>
  </conditionalFormatting>
  <conditionalFormatting sqref="D87:D92">
    <cfRule type="containsBlanks" dxfId="60" priority="67">
      <formula>LEN(TRIM(D87))=0</formula>
    </cfRule>
  </conditionalFormatting>
  <conditionalFormatting sqref="D100 D107 D120 D114">
    <cfRule type="expression" dxfId="59" priority="66">
      <formula>AND($D$93&lt;&gt;"",$D100="")</formula>
    </cfRule>
  </conditionalFormatting>
  <conditionalFormatting sqref="D128">
    <cfRule type="containsBlanks" dxfId="58" priority="62">
      <formula>LEN(TRIM(D128))=0</formula>
    </cfRule>
  </conditionalFormatting>
  <conditionalFormatting sqref="D129">
    <cfRule type="expression" dxfId="57" priority="61">
      <formula>AND($D$128="有",$D129="")</formula>
    </cfRule>
  </conditionalFormatting>
  <conditionalFormatting sqref="D127">
    <cfRule type="containsBlanks" dxfId="56" priority="159">
      <formula>LEN(TRIM(D127))=0</formula>
    </cfRule>
  </conditionalFormatting>
  <conditionalFormatting sqref="D133:D134">
    <cfRule type="containsBlanks" dxfId="55" priority="161">
      <formula>LEN(TRIM(D133))=0</formula>
    </cfRule>
  </conditionalFormatting>
  <conditionalFormatting sqref="D139:D140">
    <cfRule type="containsBlanks" dxfId="54" priority="58">
      <formula>LEN(TRIM(D139))=0</formula>
    </cfRule>
  </conditionalFormatting>
  <conditionalFormatting sqref="D145:D146">
    <cfRule type="containsBlanks" dxfId="53" priority="57">
      <formula>LEN(TRIM(D145))=0</formula>
    </cfRule>
  </conditionalFormatting>
  <conditionalFormatting sqref="D151:D152">
    <cfRule type="containsBlanks" dxfId="52" priority="56">
      <formula>LEN(TRIM(D151))=0</formula>
    </cfRule>
  </conditionalFormatting>
  <conditionalFormatting sqref="D157:D158">
    <cfRule type="containsBlanks" dxfId="51" priority="55">
      <formula>LEN(TRIM(D157))=0</formula>
    </cfRule>
  </conditionalFormatting>
  <conditionalFormatting sqref="D163:D164">
    <cfRule type="containsBlanks" dxfId="50" priority="54">
      <formula>LEN(TRIM(D163))=0</formula>
    </cfRule>
  </conditionalFormatting>
  <conditionalFormatting sqref="D173:D179">
    <cfRule type="containsBlanks" dxfId="49" priority="52">
      <formula>LEN(TRIM(D173))=0</formula>
    </cfRule>
  </conditionalFormatting>
  <conditionalFormatting sqref="D171:D172">
    <cfRule type="containsBlanks" dxfId="48" priority="53">
      <formula>LEN(TRIM(D171))=0</formula>
    </cfRule>
  </conditionalFormatting>
  <conditionalFormatting sqref="D182 D185">
    <cfRule type="containsBlanks" dxfId="47" priority="51">
      <formula>LEN(TRIM(D182))=0</formula>
    </cfRule>
  </conditionalFormatting>
  <conditionalFormatting sqref="D183:D184">
    <cfRule type="expression" dxfId="46" priority="50">
      <formula>AND($D$182="有",$D183="")</formula>
    </cfRule>
  </conditionalFormatting>
  <conditionalFormatting sqref="D186:D187">
    <cfRule type="expression" dxfId="45" priority="49">
      <formula>AND($D$185="有",$D186="")</formula>
    </cfRule>
  </conditionalFormatting>
  <conditionalFormatting sqref="D188 D193">
    <cfRule type="containsBlanks" dxfId="44" priority="48">
      <formula>LEN(TRIM(D188))=0</formula>
    </cfRule>
  </conditionalFormatting>
  <conditionalFormatting sqref="D189:D190">
    <cfRule type="expression" dxfId="43" priority="47">
      <formula>AND($D$188="有",$D189="")</formula>
    </cfRule>
  </conditionalFormatting>
  <conditionalFormatting sqref="D191">
    <cfRule type="expression" dxfId="42" priority="46">
      <formula>AND($D$190="その他",$D191="")</formula>
    </cfRule>
  </conditionalFormatting>
  <conditionalFormatting sqref="D194:D195">
    <cfRule type="expression" dxfId="41" priority="45">
      <formula>AND($D$193="有",$D194="")</formula>
    </cfRule>
  </conditionalFormatting>
  <conditionalFormatting sqref="D196">
    <cfRule type="expression" dxfId="40" priority="44">
      <formula>AND($D$195="その他",$D196="")</formula>
    </cfRule>
  </conditionalFormatting>
  <conditionalFormatting sqref="D200">
    <cfRule type="containsBlanks" dxfId="39" priority="43">
      <formula>LEN(TRIM(D200))=0</formula>
    </cfRule>
  </conditionalFormatting>
  <conditionalFormatting sqref="D198">
    <cfRule type="containsBlanks" dxfId="38" priority="42">
      <formula>LEN(TRIM(D198))=0</formula>
    </cfRule>
  </conditionalFormatting>
  <conditionalFormatting sqref="D199">
    <cfRule type="expression" dxfId="37" priority="41">
      <formula>AND($D$198="その他",$D199="")</formula>
    </cfRule>
  </conditionalFormatting>
  <conditionalFormatting sqref="D201:D202">
    <cfRule type="containsBlanks" dxfId="36" priority="164">
      <formula>LEN(TRIM(D201))=0</formula>
    </cfRule>
  </conditionalFormatting>
  <conditionalFormatting sqref="D205">
    <cfRule type="containsBlanks" dxfId="35" priority="165">
      <formula>LEN(TRIM(D205))=0</formula>
    </cfRule>
  </conditionalFormatting>
  <conditionalFormatting sqref="D206:D209">
    <cfRule type="expression" dxfId="34" priority="38">
      <formula>AND($D$205="有",$D206="")</formula>
    </cfRule>
  </conditionalFormatting>
  <conditionalFormatting sqref="D210:D211">
    <cfRule type="expression" dxfId="33" priority="37">
      <formula>AND($D$205="有",$D210="")</formula>
    </cfRule>
  </conditionalFormatting>
  <conditionalFormatting sqref="D203">
    <cfRule type="containsBlanks" dxfId="32" priority="36">
      <formula>LEN(TRIM(D203))=0</formula>
    </cfRule>
  </conditionalFormatting>
  <conditionalFormatting sqref="D213:D223">
    <cfRule type="containsBlanks" dxfId="31" priority="34">
      <formula>LEN(TRIM(D213))=0</formula>
    </cfRule>
  </conditionalFormatting>
  <conditionalFormatting sqref="D227:D235 D237">
    <cfRule type="containsBlanks" dxfId="30" priority="33">
      <formula>LEN(TRIM(D227))=0</formula>
    </cfRule>
  </conditionalFormatting>
  <conditionalFormatting sqref="D241:D251">
    <cfRule type="containsBlanks" dxfId="29" priority="32">
      <formula>LEN(TRIM(D241))=0</formula>
    </cfRule>
  </conditionalFormatting>
  <conditionalFormatting sqref="D255:D265">
    <cfRule type="containsBlanks" dxfId="28" priority="31">
      <formula>LEN(TRIM(D255))=0</formula>
    </cfRule>
  </conditionalFormatting>
  <conditionalFormatting sqref="D269">
    <cfRule type="containsBlanks" dxfId="27" priority="30">
      <formula>LEN(TRIM(D269))=0</formula>
    </cfRule>
  </conditionalFormatting>
  <conditionalFormatting sqref="D270:D275">
    <cfRule type="expression" dxfId="26" priority="29">
      <formula>AND($D$269="有",$D270="")</formula>
    </cfRule>
  </conditionalFormatting>
  <conditionalFormatting sqref="D276">
    <cfRule type="expression" dxfId="25" priority="28">
      <formula>AND($D$269="有",$D276="")</formula>
    </cfRule>
  </conditionalFormatting>
  <conditionalFormatting sqref="D277">
    <cfRule type="containsBlanks" dxfId="24" priority="27">
      <formula>LEN(TRIM(D277))=0</formula>
    </cfRule>
  </conditionalFormatting>
  <conditionalFormatting sqref="D278:D283">
    <cfRule type="expression" dxfId="23" priority="26">
      <formula>AND($D$277="有",$D278="")</formula>
    </cfRule>
  </conditionalFormatting>
  <conditionalFormatting sqref="D284">
    <cfRule type="expression" dxfId="22" priority="25">
      <formula>AND($D$277="有",$D284="")</formula>
    </cfRule>
  </conditionalFormatting>
  <conditionalFormatting sqref="D285">
    <cfRule type="containsBlanks" dxfId="21" priority="24">
      <formula>LEN(TRIM(D285))=0</formula>
    </cfRule>
  </conditionalFormatting>
  <conditionalFormatting sqref="D286:D290 D301">
    <cfRule type="expression" dxfId="20" priority="20">
      <formula>AND($D$285="有",$D286="")</formula>
    </cfRule>
  </conditionalFormatting>
  <conditionalFormatting sqref="D291:D297">
    <cfRule type="expression" dxfId="19" priority="19">
      <formula>AND($D$285="有",$D291="")</formula>
    </cfRule>
  </conditionalFormatting>
  <conditionalFormatting sqref="D298:D300">
    <cfRule type="expression" dxfId="18" priority="18">
      <formula>AND($D$285="有",$D298="")</formula>
    </cfRule>
  </conditionalFormatting>
  <conditionalFormatting sqref="D302">
    <cfRule type="containsBlanks" dxfId="17" priority="17">
      <formula>LEN(TRIM(D302))=0</formula>
    </cfRule>
  </conditionalFormatting>
  <conditionalFormatting sqref="D303:D305">
    <cfRule type="expression" dxfId="16" priority="16">
      <formula>AND($D$302="有",$D303="")</formula>
    </cfRule>
  </conditionalFormatting>
  <conditionalFormatting sqref="D306">
    <cfRule type="expression" dxfId="15" priority="15">
      <formula>AND($D$302="有",$D306="")</formula>
    </cfRule>
  </conditionalFormatting>
  <conditionalFormatting sqref="D312:D317">
    <cfRule type="containsBlanks" dxfId="14" priority="13">
      <formula>LEN(TRIM(D312))=0</formula>
    </cfRule>
  </conditionalFormatting>
  <conditionalFormatting sqref="D318:D319">
    <cfRule type="containsBlanks" dxfId="13" priority="166">
      <formula>LEN(TRIM(D318))=0</formula>
    </cfRule>
  </conditionalFormatting>
  <conditionalFormatting sqref="D320:D321">
    <cfRule type="containsBlanks" dxfId="12" priority="11">
      <formula>LEN(TRIM(D320))=0</formula>
    </cfRule>
  </conditionalFormatting>
  <conditionalFormatting sqref="D327:D328">
    <cfRule type="expression" dxfId="11" priority="10">
      <formula>AND($D$324="有",$D327="")</formula>
    </cfRule>
  </conditionalFormatting>
  <conditionalFormatting sqref="D324">
    <cfRule type="containsBlanks" dxfId="10" priority="9">
      <formula>LEN(TRIM(D324))=0</formula>
    </cfRule>
  </conditionalFormatting>
  <conditionalFormatting sqref="D322:D323">
    <cfRule type="containsBlanks" dxfId="9" priority="8">
      <formula>LEN(TRIM(D322))=0</formula>
    </cfRule>
  </conditionalFormatting>
  <conditionalFormatting sqref="D331:D334">
    <cfRule type="containsBlanks" dxfId="8" priority="7">
      <formula>LEN(TRIM(D331))=0</formula>
    </cfRule>
  </conditionalFormatting>
  <conditionalFormatting sqref="D329:D330">
    <cfRule type="containsBlanks" dxfId="7" priority="6">
      <formula>LEN(TRIM(D329))=0</formula>
    </cfRule>
  </conditionalFormatting>
  <conditionalFormatting sqref="D310:D311">
    <cfRule type="expression" dxfId="6" priority="5">
      <formula>AND($D$309&lt;&gt;"",$D310="")</formula>
    </cfRule>
  </conditionalFormatting>
  <conditionalFormatting sqref="D325:D326">
    <cfRule type="expression" dxfId="5" priority="4">
      <formula>AND($D$324="有",$D325="")</formula>
    </cfRule>
  </conditionalFormatting>
  <conditionalFormatting sqref="D204">
    <cfRule type="expression" dxfId="4" priority="167">
      <formula>AND($D$203="有",$D204="")</formula>
    </cfRule>
  </conditionalFormatting>
  <conditionalFormatting sqref="D236">
    <cfRule type="containsBlanks" dxfId="3" priority="3">
      <formula>LEN(TRIM(D236))=0</formula>
    </cfRule>
  </conditionalFormatting>
  <conditionalFormatting sqref="D192">
    <cfRule type="expression" dxfId="2" priority="2">
      <formula>AND($D$190="その他",$D192="")</formula>
    </cfRule>
  </conditionalFormatting>
  <conditionalFormatting sqref="D197">
    <cfRule type="expression" dxfId="1" priority="1">
      <formula>AND($D$195="その他",$D197="")</formula>
    </cfRule>
  </conditionalFormatting>
  <dataValidations count="16">
    <dataValidation type="list" allowBlank="1" showInputMessage="1" showErrorMessage="1" sqref="D302:D305 D44:D51 D23 D34:D37 D128 D171:D172 D182 D13:D16 D285 D25:D31 D203 D18 D193 D205:D209 D269:D275 D277:D283 D324 D318:D321 D184:D185 D187:D188">
      <formula1>有_無</formula1>
    </dataValidation>
    <dataValidation type="list" allowBlank="1" showInputMessage="1" showErrorMessage="1" sqref="D307 D310">
      <formula1>食材料費の単位</formula1>
    </dataValidation>
    <dataValidation type="list" allowBlank="1" showInputMessage="1" showErrorMessage="1" sqref="D81 D87">
      <formula1>免許の種類</formula1>
    </dataValidation>
    <dataValidation type="list" allowBlank="1" showInputMessage="1" showErrorMessage="1" sqref="D86 D92">
      <formula1>勤務形態</formula1>
    </dataValidation>
    <dataValidation type="list" allowBlank="1" showInputMessage="1" showErrorMessage="1" sqref="D39">
      <formula1>運営方式</formula1>
    </dataValidation>
    <dataValidation type="decimal" allowBlank="1" showInputMessage="1" showErrorMessage="1" sqref="D241:D243 D213:D215 D227:D229 D255:D257">
      <formula1>1</formula1>
      <formula2>3000</formula2>
    </dataValidation>
    <dataValidation type="list" allowBlank="1" showInputMessage="1" showErrorMessage="1" sqref="D189 D194">
      <formula1>給食形態等</formula1>
    </dataValidation>
    <dataValidation type="list" allowBlank="1" showInputMessage="1" showErrorMessage="1" sqref="D211">
      <formula1>"対象者なし"</formula1>
    </dataValidation>
    <dataValidation type="list" allowBlank="1" showInputMessage="1" showErrorMessage="1" sqref="D323">
      <formula1>"マニュアル無し"</formula1>
    </dataValidation>
    <dataValidation type="decimal" allowBlank="1" showInputMessage="1" showErrorMessage="1" sqref="D223 D237 D251 D265">
      <formula1>0</formula1>
      <formula2>20</formula2>
    </dataValidation>
    <dataValidation type="decimal" allowBlank="1" showInputMessage="1" showErrorMessage="1" sqref="D221 D235 D249 D263">
      <formula1>0</formula1>
      <formula2>500</formula2>
    </dataValidation>
    <dataValidation type="decimal" allowBlank="1" showInputMessage="1" showErrorMessage="1" sqref="D219:D220 D233:D234 D247:D248 D261:D262">
      <formula1>0</formula1>
      <formula2>10</formula2>
    </dataValidation>
    <dataValidation type="decimal" allowBlank="1" showInputMessage="1" showErrorMessage="1" sqref="D217 D264 D231 D259 D245 D250">
      <formula1>0</formula1>
      <formula2>100</formula2>
    </dataValidation>
    <dataValidation type="decimal" allowBlank="1" showInputMessage="1" showErrorMessage="1" sqref="D216 D230 D244 D258">
      <formula1>0</formula1>
      <formula2>1000</formula2>
    </dataValidation>
    <dataValidation type="decimal" operator="greaterThanOrEqual" allowBlank="1" showInputMessage="1" showErrorMessage="1" sqref="D218 D232 D246 D260 D315:D316 D325:D326 D311:D313 D308 D24 D53:D76 D192 D197">
      <formula1>0</formula1>
    </dataValidation>
    <dataValidation operator="greaterThanOrEqual" allowBlank="1" showInputMessage="1" showErrorMessage="1" sqref="D335:D336"/>
  </dataValidations>
  <pageMargins left="0.19685039370078741" right="0.19685039370078741" top="0.19685039370078741" bottom="0.19685039370078741" header="0.31496062992125984" footer="0.31496062992125984"/>
  <pageSetup paperSize="9" scale="78" orientation="portrait" r:id="rId1"/>
  <rowBreaks count="4" manualBreakCount="4">
    <brk id="80" max="16383" man="1"/>
    <brk id="148" max="16383" man="1"/>
    <brk id="226" max="16383" man="1"/>
    <brk id="306" max="5" man="1"/>
  </rowBreaks>
  <ignoredErrors>
    <ignoredError sqref="D224:D226 D238:D240 D252:D254 D266:D268" evalError="1"/>
  </ignoredError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'リスト（8号様式用）'!$C$2:$C$6</xm:f>
          </x14:formula1>
          <xm:sqref>D11</xm:sqref>
        </x14:dataValidation>
        <x14:dataValidation type="list" allowBlank="1" showInputMessage="1" showErrorMessage="1">
          <x14:formula1>
            <xm:f>'リスト（8号様式用）'!$N$2:$N$8</xm:f>
          </x14:formula1>
          <xm:sqref>D212</xm:sqref>
        </x14:dataValidation>
        <x14:dataValidation type="list" allowBlank="1" showInputMessage="1" showErrorMessage="1">
          <x14:formula1>
            <xm:f>'リスト（8号様式用）'!$H$2:$H$3</xm:f>
          </x14:formula1>
          <xm:sqref>D190 D195</xm:sqref>
        </x14:dataValidation>
        <x14:dataValidation type="list" allowBlank="1" showInputMessage="1" showErrorMessage="1">
          <x14:formula1>
            <xm:f>'リスト（8号様式用）'!$I$2:$I$5</xm:f>
          </x14:formula1>
          <xm:sqref>D191 D196</xm:sqref>
        </x14:dataValidation>
        <x14:dataValidation type="list" allowBlank="1" showInputMessage="1" showErrorMessage="1">
          <x14:formula1>
            <xm:f>'リスト（8号様式用）'!$K$2:$K$5</xm:f>
          </x14:formula1>
          <xm:sqref>D198</xm:sqref>
        </x14:dataValidation>
        <x14:dataValidation type="list" allowBlank="1" showInputMessage="1" showErrorMessage="1">
          <x14:formula1>
            <xm:f>'リスト（8号様式用）'!$L$2:$L$3</xm:f>
          </x14:formula1>
          <xm:sqref>D200</xm:sqref>
        </x14:dataValidation>
        <x14:dataValidation type="list" allowBlank="1" showInputMessage="1" showErrorMessage="1">
          <x14:formula1>
            <xm:f>'リスト（8号様式用）'!$M$2:$M$3</xm:f>
          </x14:formula1>
          <xm:sqref>D204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W110"/>
  <sheetViews>
    <sheetView view="pageBreakPreview" zoomScaleNormal="100" zoomScaleSheetLayoutView="100" workbookViewId="0">
      <selection activeCell="CN1" sqref="CN1"/>
    </sheetView>
  </sheetViews>
  <sheetFormatPr defaultColWidth="1" defaultRowHeight="16.5" customHeight="1" x14ac:dyDescent="0.15"/>
  <cols>
    <col min="1" max="22" width="1" style="15"/>
    <col min="23" max="23" width="1" style="15" customWidth="1"/>
    <col min="24" max="35" width="1" style="15"/>
    <col min="36" max="36" width="1.125" style="15" customWidth="1"/>
    <col min="37" max="41" width="1" style="15"/>
    <col min="42" max="42" width="1" style="15" customWidth="1"/>
    <col min="43" max="49" width="1" style="15"/>
    <col min="50" max="50" width="1" style="15" customWidth="1"/>
    <col min="51" max="51" width="1" style="15"/>
    <col min="52" max="52" width="1" style="15" customWidth="1"/>
    <col min="53" max="16384" width="1" style="15"/>
  </cols>
  <sheetData>
    <row r="1" spans="1:127" ht="16.5" customHeight="1" x14ac:dyDescent="0.15">
      <c r="A1" s="448" t="s">
        <v>363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  <c r="W1" s="448"/>
      <c r="X1" s="448"/>
      <c r="Y1" s="448"/>
      <c r="Z1" s="448"/>
      <c r="AA1" s="448"/>
      <c r="AB1" s="448"/>
      <c r="AC1" s="448"/>
      <c r="AD1" s="448"/>
      <c r="AE1" s="448"/>
      <c r="AF1" s="448"/>
      <c r="AG1" s="448"/>
      <c r="AH1" s="448"/>
      <c r="AI1" s="448"/>
      <c r="AJ1" s="448"/>
      <c r="AK1" s="448"/>
      <c r="AL1" s="448"/>
      <c r="AM1" s="448"/>
      <c r="AN1" s="448"/>
      <c r="AO1" s="448"/>
      <c r="AP1" s="448"/>
      <c r="AQ1" s="448"/>
      <c r="AR1" s="448"/>
      <c r="AS1" s="448"/>
      <c r="AT1" s="448"/>
      <c r="AU1" s="448"/>
      <c r="AV1" s="448"/>
      <c r="AW1" s="448"/>
      <c r="AX1" s="448"/>
      <c r="AY1" s="448"/>
      <c r="AZ1" s="448"/>
      <c r="BA1" s="448"/>
      <c r="BB1" s="448"/>
      <c r="BC1" s="448"/>
      <c r="BD1" s="448"/>
      <c r="BE1" s="448"/>
      <c r="BF1" s="448"/>
      <c r="BG1" s="448"/>
      <c r="BH1" s="448"/>
      <c r="BI1" s="448"/>
      <c r="BJ1" s="448"/>
      <c r="BK1" s="448"/>
      <c r="BL1" s="448"/>
      <c r="BM1" s="448"/>
      <c r="BN1" s="448"/>
      <c r="BO1" s="448"/>
      <c r="BP1" s="448"/>
      <c r="BQ1" s="448"/>
      <c r="BR1" s="448"/>
      <c r="BS1" s="448"/>
      <c r="BT1" s="448"/>
      <c r="BU1" s="448"/>
      <c r="BV1" s="448"/>
      <c r="BW1" s="448"/>
      <c r="BX1" s="448"/>
      <c r="BY1" s="448"/>
      <c r="BZ1" s="448"/>
      <c r="CA1" s="448"/>
      <c r="CB1" s="448"/>
      <c r="CC1" s="448"/>
      <c r="CD1" s="448"/>
      <c r="CE1" s="448"/>
      <c r="CF1" s="448"/>
      <c r="CG1" s="448"/>
      <c r="CH1" s="448"/>
      <c r="CI1" s="448"/>
      <c r="CJ1" s="448"/>
      <c r="CK1" s="448"/>
      <c r="CL1" s="448"/>
      <c r="CM1" s="448"/>
    </row>
    <row r="2" spans="1:127" ht="16.5" customHeight="1" x14ac:dyDescent="0.15">
      <c r="A2" s="454" t="s">
        <v>362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 s="454"/>
      <c r="T2" s="454"/>
      <c r="U2" s="454"/>
      <c r="V2" s="454"/>
      <c r="W2" s="454"/>
      <c r="X2" s="454"/>
      <c r="Y2" s="454"/>
      <c r="Z2" s="454"/>
      <c r="AA2" s="454"/>
      <c r="AB2" s="454"/>
      <c r="AC2" s="454"/>
      <c r="AD2" s="454"/>
      <c r="AE2" s="454"/>
      <c r="AF2" s="454"/>
      <c r="AG2" s="454"/>
      <c r="AH2" s="454"/>
      <c r="AI2" s="454"/>
      <c r="AJ2" s="454"/>
      <c r="AK2" s="454"/>
      <c r="AL2" s="454"/>
      <c r="AM2" s="454"/>
      <c r="AN2" s="454"/>
      <c r="AO2" s="454"/>
      <c r="AP2" s="454"/>
      <c r="AQ2" s="454"/>
      <c r="AR2" s="454"/>
      <c r="AS2" s="454"/>
      <c r="AT2" s="454"/>
      <c r="AU2" s="454"/>
      <c r="AV2" s="454"/>
      <c r="AW2" s="454"/>
      <c r="AX2" s="454"/>
      <c r="AY2" s="454"/>
      <c r="AZ2" s="454"/>
      <c r="BA2" s="454"/>
      <c r="BB2" s="454"/>
      <c r="BC2" s="454"/>
      <c r="BD2" s="454"/>
      <c r="BE2" s="454"/>
      <c r="BF2" s="454"/>
      <c r="BG2" s="454"/>
      <c r="BH2" s="454"/>
      <c r="BI2" s="454"/>
      <c r="BJ2" s="454"/>
      <c r="BK2" s="454"/>
      <c r="BL2" s="454"/>
      <c r="BM2" s="454"/>
      <c r="BN2" s="454"/>
      <c r="BO2" s="454"/>
      <c r="BP2" s="454"/>
      <c r="BQ2" s="454"/>
      <c r="BR2" s="454"/>
      <c r="BS2" s="454"/>
      <c r="BT2" s="454"/>
      <c r="BU2" s="454"/>
      <c r="BV2" s="454"/>
      <c r="BW2" s="454"/>
      <c r="BX2" s="454"/>
      <c r="BY2" s="454"/>
      <c r="BZ2" s="454"/>
      <c r="CA2" s="454"/>
      <c r="CB2" s="454"/>
      <c r="CC2" s="454"/>
      <c r="CD2" s="454"/>
      <c r="CE2" s="454"/>
      <c r="CF2" s="454"/>
      <c r="CG2" s="454"/>
      <c r="CH2" s="454"/>
      <c r="CI2" s="454"/>
      <c r="CJ2" s="454"/>
      <c r="CK2" s="454"/>
      <c r="CL2" s="454"/>
      <c r="CM2" s="454"/>
    </row>
    <row r="3" spans="1:127" ht="16.5" customHeight="1" thickBot="1" x14ac:dyDescent="0.2">
      <c r="A3" s="162"/>
      <c r="B3" s="163"/>
      <c r="C3" s="469" t="s">
        <v>162</v>
      </c>
      <c r="D3" s="470"/>
      <c r="E3" s="470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  <c r="R3" s="470"/>
      <c r="S3" s="470"/>
      <c r="T3" s="470"/>
      <c r="U3" s="470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BB3" s="163"/>
      <c r="BC3" s="163"/>
      <c r="BD3" s="163"/>
      <c r="BE3" s="163"/>
      <c r="BF3" s="163"/>
      <c r="BG3" s="163"/>
      <c r="BH3" s="163"/>
      <c r="BI3" s="163"/>
      <c r="BJ3" s="163"/>
      <c r="BK3" s="163"/>
      <c r="BL3" s="163"/>
      <c r="BM3" s="163"/>
      <c r="BN3" s="492" t="str">
        <f>IF(入力シート!$D2="","年　　　月　　　日",入力シート!$D2)</f>
        <v>年　　　月　　　日</v>
      </c>
      <c r="BO3" s="492"/>
      <c r="BP3" s="492"/>
      <c r="BQ3" s="492"/>
      <c r="BR3" s="492"/>
      <c r="BS3" s="492"/>
      <c r="BT3" s="492"/>
      <c r="BU3" s="492"/>
      <c r="BV3" s="492"/>
      <c r="BW3" s="492"/>
      <c r="BX3" s="492"/>
      <c r="BY3" s="492"/>
      <c r="BZ3" s="492"/>
      <c r="CA3" s="492"/>
      <c r="CB3" s="492"/>
      <c r="CC3" s="492"/>
      <c r="CD3" s="492"/>
      <c r="CE3" s="492"/>
      <c r="CF3" s="492"/>
      <c r="CG3" s="492"/>
      <c r="CH3" s="492"/>
      <c r="CI3" s="163"/>
      <c r="CJ3" s="163"/>
      <c r="CK3" s="163"/>
      <c r="CL3" s="163"/>
      <c r="CM3" s="163"/>
    </row>
    <row r="4" spans="1:127" ht="16.5" customHeight="1" x14ac:dyDescent="0.15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449" t="s">
        <v>4</v>
      </c>
      <c r="AD4" s="450"/>
      <c r="AE4" s="450"/>
      <c r="AF4" s="450"/>
      <c r="AG4" s="450"/>
      <c r="AH4" s="450"/>
      <c r="AI4" s="450"/>
      <c r="AJ4" s="450"/>
      <c r="AK4" s="450"/>
      <c r="AL4" s="450"/>
      <c r="AM4" s="450"/>
      <c r="AN4" s="455" t="str">
        <f>IF(入力シート!$D3="","",入力シート!D3)</f>
        <v/>
      </c>
      <c r="AO4" s="455"/>
      <c r="AP4" s="455"/>
      <c r="AQ4" s="455"/>
      <c r="AR4" s="455"/>
      <c r="AS4" s="455"/>
      <c r="AT4" s="455"/>
      <c r="AU4" s="455"/>
      <c r="AV4" s="455"/>
      <c r="AW4" s="455"/>
      <c r="AX4" s="455"/>
      <c r="AY4" s="455"/>
      <c r="AZ4" s="455"/>
      <c r="BA4" s="455"/>
      <c r="BB4" s="455"/>
      <c r="BC4" s="455"/>
      <c r="BD4" s="455"/>
      <c r="BE4" s="455"/>
      <c r="BF4" s="455"/>
      <c r="BG4" s="455"/>
      <c r="BH4" s="455"/>
      <c r="BI4" s="455"/>
      <c r="BJ4" s="455"/>
      <c r="BK4" s="455"/>
      <c r="BL4" s="455"/>
      <c r="BM4" s="455"/>
      <c r="BN4" s="455"/>
      <c r="BO4" s="455"/>
      <c r="BP4" s="455"/>
      <c r="BQ4" s="455"/>
      <c r="BR4" s="455"/>
      <c r="BS4" s="455"/>
      <c r="BT4" s="455"/>
      <c r="BU4" s="455"/>
      <c r="BV4" s="455"/>
      <c r="BW4" s="455"/>
      <c r="BX4" s="455"/>
      <c r="BY4" s="455"/>
      <c r="BZ4" s="455"/>
      <c r="CA4" s="455"/>
      <c r="CB4" s="455"/>
      <c r="CC4" s="455"/>
      <c r="CD4" s="455"/>
      <c r="CE4" s="455"/>
      <c r="CF4" s="455"/>
      <c r="CG4" s="455"/>
      <c r="CH4" s="455"/>
      <c r="CI4" s="455"/>
      <c r="CJ4" s="455"/>
      <c r="CK4" s="455"/>
      <c r="CL4" s="455"/>
      <c r="CM4" s="456"/>
    </row>
    <row r="5" spans="1:127" ht="16.5" customHeight="1" x14ac:dyDescent="0.15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352" t="s">
        <v>100</v>
      </c>
      <c r="AD5" s="353"/>
      <c r="AE5" s="353"/>
      <c r="AF5" s="353"/>
      <c r="AG5" s="353"/>
      <c r="AH5" s="353"/>
      <c r="AI5" s="353"/>
      <c r="AJ5" s="353"/>
      <c r="AK5" s="353"/>
      <c r="AL5" s="353"/>
      <c r="AM5" s="353"/>
      <c r="AN5" s="477" t="s">
        <v>163</v>
      </c>
      <c r="AO5" s="478"/>
      <c r="AP5" s="478"/>
      <c r="AQ5" s="479" t="str">
        <f>IF(入力シート!$D4="","",入力シート!D4)</f>
        <v/>
      </c>
      <c r="AR5" s="479"/>
      <c r="AS5" s="479"/>
      <c r="AT5" s="479"/>
      <c r="AU5" s="479"/>
      <c r="AV5" s="479"/>
      <c r="AW5" s="479"/>
      <c r="AX5" s="479"/>
      <c r="AY5" s="479"/>
      <c r="AZ5" s="479"/>
      <c r="BA5" s="479"/>
      <c r="BB5" s="479"/>
      <c r="BC5" s="479"/>
      <c r="BD5" s="479"/>
      <c r="BE5" s="479"/>
      <c r="BF5" s="479"/>
      <c r="BG5" s="479"/>
      <c r="BH5" s="479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4"/>
      <c r="BW5" s="164"/>
      <c r="BX5" s="164"/>
      <c r="BY5" s="164"/>
      <c r="BZ5" s="164"/>
      <c r="CA5" s="164"/>
      <c r="CB5" s="164"/>
      <c r="CC5" s="164"/>
      <c r="CD5" s="164"/>
      <c r="CE5" s="164"/>
      <c r="CF5" s="164"/>
      <c r="CG5" s="164"/>
      <c r="CH5" s="164"/>
      <c r="CI5" s="164"/>
      <c r="CJ5" s="164"/>
      <c r="CK5" s="164"/>
      <c r="CL5" s="164"/>
      <c r="CM5" s="165"/>
    </row>
    <row r="6" spans="1:127" ht="16.5" customHeight="1" x14ac:dyDescent="0.15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352"/>
      <c r="AD6" s="353"/>
      <c r="AE6" s="353"/>
      <c r="AF6" s="353"/>
      <c r="AG6" s="353"/>
      <c r="AH6" s="353"/>
      <c r="AI6" s="353"/>
      <c r="AJ6" s="353"/>
      <c r="AK6" s="353"/>
      <c r="AL6" s="353"/>
      <c r="AM6" s="353"/>
      <c r="AN6" s="457" t="str">
        <f>IF(入力シート!$D5="","",入力シート!D5)</f>
        <v/>
      </c>
      <c r="AO6" s="457"/>
      <c r="AP6" s="457"/>
      <c r="AQ6" s="457"/>
      <c r="AR6" s="457"/>
      <c r="AS6" s="457"/>
      <c r="AT6" s="457"/>
      <c r="AU6" s="457"/>
      <c r="AV6" s="457"/>
      <c r="AW6" s="457"/>
      <c r="AX6" s="457"/>
      <c r="AY6" s="457"/>
      <c r="AZ6" s="457"/>
      <c r="BA6" s="457"/>
      <c r="BB6" s="457"/>
      <c r="BC6" s="457"/>
      <c r="BD6" s="457"/>
      <c r="BE6" s="457"/>
      <c r="BF6" s="457"/>
      <c r="BG6" s="457"/>
      <c r="BH6" s="457"/>
      <c r="BI6" s="457"/>
      <c r="BJ6" s="457"/>
      <c r="BK6" s="457"/>
      <c r="BL6" s="457"/>
      <c r="BM6" s="457"/>
      <c r="BN6" s="457"/>
      <c r="BO6" s="457"/>
      <c r="BP6" s="457"/>
      <c r="BQ6" s="457"/>
      <c r="BR6" s="457"/>
      <c r="BS6" s="457"/>
      <c r="BT6" s="457"/>
      <c r="BU6" s="457"/>
      <c r="BV6" s="457"/>
      <c r="BW6" s="457"/>
      <c r="BX6" s="457"/>
      <c r="BY6" s="457"/>
      <c r="BZ6" s="457"/>
      <c r="CA6" s="457"/>
      <c r="CB6" s="457"/>
      <c r="CC6" s="457"/>
      <c r="CD6" s="457"/>
      <c r="CE6" s="457"/>
      <c r="CF6" s="457"/>
      <c r="CG6" s="457"/>
      <c r="CH6" s="457"/>
      <c r="CI6" s="457"/>
      <c r="CJ6" s="457"/>
      <c r="CK6" s="457"/>
      <c r="CL6" s="457"/>
      <c r="CM6" s="458"/>
    </row>
    <row r="7" spans="1:127" ht="16.5" customHeight="1" x14ac:dyDescent="0.15">
      <c r="A7" s="162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471" t="s">
        <v>364</v>
      </c>
      <c r="AD7" s="472"/>
      <c r="AE7" s="472"/>
      <c r="AF7" s="472"/>
      <c r="AG7" s="472"/>
      <c r="AH7" s="472"/>
      <c r="AI7" s="472"/>
      <c r="AJ7" s="472"/>
      <c r="AK7" s="472"/>
      <c r="AL7" s="472"/>
      <c r="AM7" s="473"/>
      <c r="AN7" s="477" t="s">
        <v>346</v>
      </c>
      <c r="AO7" s="478"/>
      <c r="AP7" s="478"/>
      <c r="AQ7" s="478"/>
      <c r="AR7" s="478"/>
      <c r="AS7" s="480" t="str">
        <f>IF(入力シート!$D6="","",入力シート!D6)</f>
        <v/>
      </c>
      <c r="AT7" s="480"/>
      <c r="AU7" s="480"/>
      <c r="AV7" s="480"/>
      <c r="AW7" s="480"/>
      <c r="AX7" s="480"/>
      <c r="AY7" s="480"/>
      <c r="AZ7" s="480"/>
      <c r="BA7" s="480"/>
      <c r="BB7" s="480"/>
      <c r="BC7" s="480"/>
      <c r="BD7" s="480"/>
      <c r="BE7" s="480"/>
      <c r="BF7" s="480"/>
      <c r="BG7" s="480"/>
      <c r="BH7" s="166"/>
      <c r="BI7" s="481" t="s">
        <v>184</v>
      </c>
      <c r="BJ7" s="481"/>
      <c r="BK7" s="481"/>
      <c r="BL7" s="481"/>
      <c r="BM7" s="481"/>
      <c r="BN7" s="166"/>
      <c r="BO7" s="480" t="str">
        <f>IF(入力シート!$D7="","",入力シート!D7)</f>
        <v/>
      </c>
      <c r="BP7" s="480"/>
      <c r="BQ7" s="480"/>
      <c r="BR7" s="480"/>
      <c r="BS7" s="480"/>
      <c r="BT7" s="480"/>
      <c r="BU7" s="480"/>
      <c r="BV7" s="480"/>
      <c r="BW7" s="480"/>
      <c r="BX7" s="480"/>
      <c r="BY7" s="480"/>
      <c r="BZ7" s="480"/>
      <c r="CA7" s="480"/>
      <c r="CB7" s="480"/>
      <c r="CC7" s="480"/>
      <c r="CD7" s="480"/>
      <c r="CE7" s="480"/>
      <c r="CF7" s="480"/>
      <c r="CG7" s="166"/>
      <c r="CH7" s="166"/>
      <c r="CI7" s="166"/>
      <c r="CJ7" s="166"/>
      <c r="CK7" s="166"/>
      <c r="CL7" s="166"/>
      <c r="CM7" s="167"/>
    </row>
    <row r="8" spans="1:127" ht="16.5" customHeight="1" x14ac:dyDescent="0.15">
      <c r="A8" s="162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474"/>
      <c r="AD8" s="475"/>
      <c r="AE8" s="475"/>
      <c r="AF8" s="475"/>
      <c r="AG8" s="475"/>
      <c r="AH8" s="475"/>
      <c r="AI8" s="475"/>
      <c r="AJ8" s="475"/>
      <c r="AK8" s="475"/>
      <c r="AL8" s="475"/>
      <c r="AM8" s="476"/>
      <c r="AN8" s="482" t="s">
        <v>365</v>
      </c>
      <c r="AO8" s="481"/>
      <c r="AP8" s="481"/>
      <c r="AQ8" s="481"/>
      <c r="AR8" s="481"/>
      <c r="AS8" s="481"/>
      <c r="AT8" s="481"/>
      <c r="AU8" s="481"/>
      <c r="AV8" s="481"/>
      <c r="AW8" s="481"/>
      <c r="AX8" s="483" t="str">
        <f>IF(入力シート!$D8="","",入力シート!D8)</f>
        <v/>
      </c>
      <c r="AY8" s="483"/>
      <c r="AZ8" s="483"/>
      <c r="BA8" s="483"/>
      <c r="BB8" s="483"/>
      <c r="BC8" s="483"/>
      <c r="BD8" s="483"/>
      <c r="BE8" s="483"/>
      <c r="BF8" s="483"/>
      <c r="BG8" s="483"/>
      <c r="BH8" s="483"/>
      <c r="BI8" s="483"/>
      <c r="BJ8" s="483"/>
      <c r="BK8" s="483"/>
      <c r="BL8" s="483"/>
      <c r="BM8" s="483"/>
      <c r="BN8" s="483"/>
      <c r="BO8" s="483"/>
      <c r="BP8" s="483"/>
      <c r="BQ8" s="483"/>
      <c r="BR8" s="483"/>
      <c r="BS8" s="483"/>
      <c r="BT8" s="483"/>
      <c r="BU8" s="483"/>
      <c r="BV8" s="483"/>
      <c r="BW8" s="483"/>
      <c r="BX8" s="483"/>
      <c r="BY8" s="483"/>
      <c r="BZ8" s="483"/>
      <c r="CA8" s="483"/>
      <c r="CB8" s="483"/>
      <c r="CC8" s="483"/>
      <c r="CD8" s="483"/>
      <c r="CE8" s="483"/>
      <c r="CF8" s="483"/>
      <c r="CG8" s="483"/>
      <c r="CH8" s="483"/>
      <c r="CI8" s="483"/>
      <c r="CJ8" s="483"/>
      <c r="CK8" s="483"/>
      <c r="CL8" s="483"/>
      <c r="CM8" s="484"/>
    </row>
    <row r="9" spans="1:127" ht="24.75" customHeight="1" thickBot="1" x14ac:dyDescent="0.2">
      <c r="A9" s="162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451" t="s">
        <v>101</v>
      </c>
      <c r="AD9" s="452"/>
      <c r="AE9" s="452"/>
      <c r="AF9" s="452"/>
      <c r="AG9" s="452"/>
      <c r="AH9" s="452"/>
      <c r="AI9" s="452"/>
      <c r="AJ9" s="452"/>
      <c r="AK9" s="452"/>
      <c r="AL9" s="452"/>
      <c r="AM9" s="452"/>
      <c r="AN9" s="461" t="s">
        <v>27</v>
      </c>
      <c r="AO9" s="462"/>
      <c r="AP9" s="462"/>
      <c r="AQ9" s="462"/>
      <c r="AR9" s="462"/>
      <c r="AS9" s="462"/>
      <c r="AT9" s="463" t="str">
        <f>IF(入力シート!$D9="","",入力シート!D9)</f>
        <v/>
      </c>
      <c r="AU9" s="463"/>
      <c r="AV9" s="463"/>
      <c r="AW9" s="463"/>
      <c r="AX9" s="463"/>
      <c r="AY9" s="463"/>
      <c r="AZ9" s="463"/>
      <c r="BA9" s="463"/>
      <c r="BB9" s="463"/>
      <c r="BC9" s="463"/>
      <c r="BD9" s="463"/>
      <c r="BE9" s="463"/>
      <c r="BF9" s="463"/>
      <c r="BG9" s="463"/>
      <c r="BH9" s="463"/>
      <c r="BI9" s="490" t="s">
        <v>28</v>
      </c>
      <c r="BJ9" s="491"/>
      <c r="BK9" s="491"/>
      <c r="BL9" s="491"/>
      <c r="BM9" s="491"/>
      <c r="BN9" s="491"/>
      <c r="BO9" s="463" t="str">
        <f>IF(入力シート!$D10="","",入力シート!D10)</f>
        <v/>
      </c>
      <c r="BP9" s="463"/>
      <c r="BQ9" s="463"/>
      <c r="BR9" s="463"/>
      <c r="BS9" s="463"/>
      <c r="BT9" s="463"/>
      <c r="BU9" s="463"/>
      <c r="BV9" s="463"/>
      <c r="BW9" s="463"/>
      <c r="BX9" s="463"/>
      <c r="BY9" s="463"/>
      <c r="BZ9" s="463"/>
      <c r="CA9" s="463"/>
      <c r="CB9" s="463"/>
      <c r="CC9" s="463"/>
      <c r="CD9" s="463"/>
      <c r="CE9" s="463"/>
      <c r="CF9" s="463"/>
      <c r="CG9" s="463"/>
      <c r="CH9" s="463"/>
      <c r="CI9" s="463"/>
      <c r="CJ9" s="463"/>
      <c r="CK9" s="463"/>
      <c r="CL9" s="463"/>
      <c r="CM9" s="464"/>
    </row>
    <row r="10" spans="1:127" ht="18" customHeight="1" thickBot="1" x14ac:dyDescent="0.2">
      <c r="A10" s="162"/>
      <c r="B10" s="453" t="s">
        <v>164</v>
      </c>
      <c r="C10" s="453"/>
      <c r="D10" s="453"/>
      <c r="E10" s="453"/>
      <c r="F10" s="453"/>
      <c r="G10" s="453"/>
      <c r="H10" s="453"/>
      <c r="I10" s="453"/>
      <c r="J10" s="453"/>
      <c r="K10" s="453"/>
      <c r="L10" s="453"/>
      <c r="M10" s="453"/>
      <c r="N10" s="453"/>
      <c r="O10" s="453"/>
      <c r="P10" s="453"/>
      <c r="Q10" s="453"/>
      <c r="R10" s="453"/>
      <c r="S10" s="453"/>
      <c r="T10" s="453"/>
      <c r="U10" s="453"/>
      <c r="V10" s="453"/>
      <c r="W10" s="453"/>
      <c r="X10" s="453"/>
      <c r="Y10" s="453"/>
      <c r="Z10" s="453"/>
      <c r="AA10" s="453"/>
      <c r="AB10" s="453"/>
      <c r="AC10" s="453"/>
      <c r="AD10" s="453"/>
      <c r="AE10" s="453"/>
      <c r="AF10" s="453"/>
      <c r="AG10" s="453"/>
      <c r="AH10" s="453"/>
      <c r="AI10" s="453"/>
      <c r="AJ10" s="453"/>
      <c r="AK10" s="453"/>
      <c r="AL10" s="453"/>
      <c r="AM10" s="453"/>
      <c r="AN10" s="453"/>
      <c r="AO10" s="453"/>
      <c r="AP10" s="453"/>
      <c r="AQ10" s="453"/>
      <c r="AR10" s="453"/>
      <c r="AS10" s="453"/>
      <c r="AT10" s="453"/>
      <c r="AU10" s="453"/>
      <c r="AV10" s="453"/>
      <c r="AW10" s="453"/>
      <c r="AX10" s="453"/>
      <c r="AY10" s="453"/>
      <c r="AZ10" s="453"/>
      <c r="BA10" s="453"/>
      <c r="BB10" s="453"/>
      <c r="BC10" s="453"/>
      <c r="BD10" s="453"/>
      <c r="BE10" s="453"/>
      <c r="BF10" s="453"/>
      <c r="BG10" s="453"/>
      <c r="BH10" s="453"/>
      <c r="BI10" s="453"/>
      <c r="BJ10" s="453"/>
      <c r="BK10" s="453"/>
      <c r="BL10" s="453"/>
      <c r="BM10" s="453"/>
      <c r="BN10" s="453"/>
      <c r="BO10" s="453"/>
      <c r="BP10" s="453"/>
      <c r="BQ10" s="453"/>
      <c r="BR10" s="453"/>
      <c r="BS10" s="453"/>
      <c r="BT10" s="453"/>
      <c r="BU10" s="453"/>
      <c r="BV10" s="453"/>
      <c r="BW10" s="453"/>
      <c r="BX10" s="453"/>
      <c r="BY10" s="453"/>
      <c r="BZ10" s="453"/>
      <c r="CA10" s="453"/>
      <c r="CB10" s="453"/>
      <c r="CC10" s="453"/>
      <c r="CD10" s="453"/>
      <c r="CE10" s="453"/>
      <c r="CF10" s="453"/>
      <c r="CG10" s="453"/>
      <c r="CH10" s="453"/>
      <c r="CI10" s="453"/>
      <c r="CJ10" s="453"/>
      <c r="CK10" s="453"/>
      <c r="CL10" s="453"/>
      <c r="CM10" s="453"/>
    </row>
    <row r="11" spans="1:127" ht="16.5" customHeight="1" x14ac:dyDescent="0.15">
      <c r="A11" s="621" t="s">
        <v>366</v>
      </c>
      <c r="B11" s="622"/>
      <c r="C11" s="622"/>
      <c r="D11" s="622"/>
      <c r="E11" s="622"/>
      <c r="F11" s="622"/>
      <c r="G11" s="622"/>
      <c r="H11" s="622"/>
      <c r="I11" s="622"/>
      <c r="J11" s="622"/>
      <c r="K11" s="622"/>
      <c r="L11" s="622"/>
      <c r="M11" s="622"/>
      <c r="N11" s="622"/>
      <c r="O11" s="622"/>
      <c r="P11" s="622"/>
      <c r="Q11" s="622"/>
      <c r="R11" s="622"/>
      <c r="S11" s="622"/>
      <c r="T11" s="622"/>
      <c r="U11" s="622"/>
      <c r="V11" s="623"/>
      <c r="W11" s="168" t="str">
        <f>IF(入力シート!$D11="保育所","①保育所　2 幼稚園　3 児童養護施設　4 認定こども園　5 その他",IF(入力シート!$D11="幼稚園","1 保育所　②幼稚園　3 児童養護施設　4 認定こども園　5 その他",IF(入力シート!$D11="児童養護施設","1 保育所　2 幼稚園　③児童養護施設　4 認定こども園　5 その他",IF(入力シート!$D11="認定こども園","1 保育所　2 幼稚園　3 児童養護施設　④認定こども園　5 その他",IF(入力シート!$D11="その他","1 保育所　2 幼稚園　3 児童養護施設　4 認定こども園　⑤その他","1 保育所　2 幼稚園　3 児童養護施設　4 認定こども園　5 その他")))))</f>
        <v>1 保育所　2 幼稚園　3 児童養護施設　4 認定こども園　5 その他</v>
      </c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  <c r="AQ11" s="169"/>
      <c r="AR11" s="169"/>
      <c r="AS11" s="169"/>
      <c r="AT11" s="169"/>
      <c r="AU11" s="170"/>
      <c r="AV11" s="170"/>
      <c r="AW11" s="170"/>
      <c r="AX11" s="169"/>
      <c r="AY11" s="170"/>
      <c r="AZ11" s="170"/>
      <c r="BA11" s="170"/>
      <c r="BB11" s="170"/>
      <c r="BC11" s="171"/>
      <c r="BD11" s="171"/>
      <c r="BE11" s="171"/>
      <c r="BF11" s="171"/>
      <c r="BG11" s="171"/>
      <c r="BH11" s="171"/>
      <c r="BI11" s="171"/>
      <c r="BJ11" s="171"/>
      <c r="BK11" s="171"/>
      <c r="BL11" s="171"/>
      <c r="BM11" s="162"/>
      <c r="BN11" s="162"/>
      <c r="BO11" s="169"/>
      <c r="BP11" s="169"/>
      <c r="BQ11" s="169" t="s">
        <v>30</v>
      </c>
      <c r="BR11" s="169"/>
      <c r="BS11" s="624" t="str">
        <f>IF(入力シート!$D12="","",入力シート!D12)</f>
        <v/>
      </c>
      <c r="BT11" s="624"/>
      <c r="BU11" s="624"/>
      <c r="BV11" s="624"/>
      <c r="BW11" s="624"/>
      <c r="BX11" s="624"/>
      <c r="BY11" s="624"/>
      <c r="BZ11" s="624"/>
      <c r="CA11" s="624"/>
      <c r="CB11" s="624"/>
      <c r="CC11" s="624"/>
      <c r="CD11" s="624"/>
      <c r="CE11" s="624"/>
      <c r="CF11" s="624"/>
      <c r="CG11" s="624"/>
      <c r="CH11" s="624"/>
      <c r="CI11" s="624"/>
      <c r="CJ11" s="624"/>
      <c r="CK11" s="624"/>
      <c r="CL11" s="169" t="s">
        <v>29</v>
      </c>
      <c r="CM11" s="172"/>
      <c r="CN11" s="16"/>
    </row>
    <row r="12" spans="1:127" ht="16.5" customHeight="1" x14ac:dyDescent="0.15">
      <c r="A12" s="465" t="s">
        <v>7</v>
      </c>
      <c r="B12" s="418"/>
      <c r="C12" s="418"/>
      <c r="D12" s="418"/>
      <c r="E12" s="418"/>
      <c r="F12" s="418"/>
      <c r="G12" s="418"/>
      <c r="H12" s="418"/>
      <c r="I12" s="418"/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9"/>
      <c r="W12" s="485">
        <f>IF(入力シート!$D14="有","①",1)</f>
        <v>1</v>
      </c>
      <c r="X12" s="409"/>
      <c r="Y12" s="409"/>
      <c r="Z12" s="486" t="s">
        <v>267</v>
      </c>
      <c r="AA12" s="486"/>
      <c r="AB12" s="486"/>
      <c r="AC12" s="486"/>
      <c r="AD12" s="486"/>
      <c r="AE12" s="486"/>
      <c r="AF12" s="486"/>
      <c r="AG12" s="486"/>
      <c r="AH12" s="486"/>
      <c r="AI12" s="486"/>
      <c r="AJ12" s="486"/>
      <c r="AK12" s="486"/>
      <c r="AL12" s="486"/>
      <c r="AM12" s="486"/>
      <c r="AN12" s="486"/>
      <c r="AO12" s="486"/>
      <c r="AP12" s="486"/>
      <c r="AQ12" s="486"/>
      <c r="AR12" s="486"/>
      <c r="AS12" s="487"/>
      <c r="AT12" s="487"/>
      <c r="AU12" s="487"/>
      <c r="AV12" s="164"/>
      <c r="AW12" s="488">
        <f>IF(入力シート!$D15="有","②",2)</f>
        <v>2</v>
      </c>
      <c r="AX12" s="488"/>
      <c r="AY12" s="488"/>
      <c r="AZ12" s="486" t="s">
        <v>371</v>
      </c>
      <c r="BA12" s="486"/>
      <c r="BB12" s="486"/>
      <c r="BC12" s="486"/>
      <c r="BD12" s="486"/>
      <c r="BE12" s="486"/>
      <c r="BF12" s="486"/>
      <c r="BG12" s="486"/>
      <c r="BH12" s="486"/>
      <c r="BI12" s="486"/>
      <c r="BJ12" s="486"/>
      <c r="BK12" s="486"/>
      <c r="BL12" s="486"/>
      <c r="BM12" s="486"/>
      <c r="BN12" s="486"/>
      <c r="BO12" s="486"/>
      <c r="BP12" s="486"/>
      <c r="BQ12" s="486"/>
      <c r="BR12" s="486"/>
      <c r="BS12" s="486"/>
      <c r="BT12" s="486"/>
      <c r="BU12" s="173"/>
      <c r="BV12" s="173"/>
      <c r="BW12" s="173"/>
      <c r="BX12" s="173"/>
      <c r="BY12" s="173"/>
      <c r="BZ12" s="173"/>
      <c r="CA12" s="173"/>
      <c r="CB12" s="173"/>
      <c r="CC12" s="173"/>
      <c r="CD12" s="173"/>
      <c r="CE12" s="173"/>
      <c r="CF12" s="173"/>
      <c r="CG12" s="173"/>
      <c r="CH12" s="173"/>
      <c r="CI12" s="173"/>
      <c r="CJ12" s="173"/>
      <c r="CK12" s="173"/>
      <c r="CL12" s="173"/>
      <c r="CM12" s="174"/>
      <c r="DT12" s="17"/>
      <c r="DU12" s="17"/>
      <c r="DV12" s="17"/>
      <c r="DW12" s="17"/>
    </row>
    <row r="13" spans="1:127" ht="16.5" customHeight="1" x14ac:dyDescent="0.15">
      <c r="A13" s="354" t="str">
        <f>IF(入力シート!$D13="有","①有　　　　2無",IF(入力シート!$D13="無","1有　　　　②無","1有　　　　2無"))</f>
        <v>1有　　　　2無</v>
      </c>
      <c r="B13" s="355"/>
      <c r="C13" s="355"/>
      <c r="D13" s="355"/>
      <c r="E13" s="355"/>
      <c r="F13" s="355"/>
      <c r="G13" s="355"/>
      <c r="H13" s="355"/>
      <c r="I13" s="355"/>
      <c r="J13" s="355"/>
      <c r="K13" s="355"/>
      <c r="L13" s="355"/>
      <c r="M13" s="355"/>
      <c r="N13" s="355"/>
      <c r="O13" s="355"/>
      <c r="P13" s="355"/>
      <c r="Q13" s="355"/>
      <c r="R13" s="355"/>
      <c r="S13" s="355"/>
      <c r="T13" s="355"/>
      <c r="U13" s="355"/>
      <c r="V13" s="356"/>
      <c r="W13" s="468">
        <f>IF(入力シート!$D16="有","③",3)</f>
        <v>3</v>
      </c>
      <c r="X13" s="373"/>
      <c r="Y13" s="373"/>
      <c r="Z13" s="375" t="s">
        <v>166</v>
      </c>
      <c r="AA13" s="375"/>
      <c r="AB13" s="375"/>
      <c r="AC13" s="375"/>
      <c r="AD13" s="375"/>
      <c r="AE13" s="375"/>
      <c r="AF13" s="375"/>
      <c r="AG13" s="375"/>
      <c r="AH13" s="375"/>
      <c r="AI13" s="375"/>
      <c r="AJ13" s="375"/>
      <c r="AK13" s="375"/>
      <c r="AL13" s="375"/>
      <c r="AM13" s="375"/>
      <c r="AN13" s="375"/>
      <c r="AO13" s="375"/>
      <c r="AP13" s="375"/>
      <c r="AQ13" s="375"/>
      <c r="AR13" s="375"/>
      <c r="AS13" s="375"/>
      <c r="AT13" s="375"/>
      <c r="AU13" s="375"/>
      <c r="AV13" s="175"/>
      <c r="AW13" s="373">
        <f>IF(入力シート!$D17="",4,"④")</f>
        <v>4</v>
      </c>
      <c r="AX13" s="373"/>
      <c r="AY13" s="373"/>
      <c r="AZ13" s="371" t="s">
        <v>165</v>
      </c>
      <c r="BA13" s="371"/>
      <c r="BB13" s="371"/>
      <c r="BC13" s="371"/>
      <c r="BD13" s="371"/>
      <c r="BE13" s="371"/>
      <c r="BF13" s="371"/>
      <c r="BG13" s="371" t="str">
        <f>IF(入力シート!$D17="","",入力シート!D17)</f>
        <v/>
      </c>
      <c r="BH13" s="371"/>
      <c r="BI13" s="371"/>
      <c r="BJ13" s="371"/>
      <c r="BK13" s="371"/>
      <c r="BL13" s="371"/>
      <c r="BM13" s="371"/>
      <c r="BN13" s="371"/>
      <c r="BO13" s="371"/>
      <c r="BP13" s="371"/>
      <c r="BQ13" s="371"/>
      <c r="BR13" s="371"/>
      <c r="BS13" s="371"/>
      <c r="BT13" s="371"/>
      <c r="BU13" s="371"/>
      <c r="BV13" s="371"/>
      <c r="BW13" s="371"/>
      <c r="BX13" s="371"/>
      <c r="BY13" s="371"/>
      <c r="BZ13" s="371"/>
      <c r="CA13" s="371"/>
      <c r="CB13" s="371"/>
      <c r="CC13" s="371"/>
      <c r="CD13" s="371"/>
      <c r="CE13" s="176"/>
      <c r="CF13" s="176"/>
      <c r="CG13" s="176"/>
      <c r="CH13" s="374" t="s">
        <v>29</v>
      </c>
      <c r="CI13" s="375"/>
      <c r="CJ13" s="176"/>
      <c r="CK13" s="176"/>
      <c r="CL13" s="176"/>
      <c r="CM13" s="177"/>
      <c r="DA13" s="366"/>
      <c r="DB13" s="366"/>
      <c r="DC13" s="366"/>
      <c r="DD13" s="366"/>
      <c r="DE13" s="366"/>
      <c r="DF13" s="366"/>
      <c r="DG13" s="366"/>
      <c r="DH13" s="366"/>
      <c r="DI13" s="366"/>
      <c r="DJ13" s="366"/>
      <c r="DK13" s="366"/>
      <c r="DL13" s="366"/>
      <c r="DM13" s="366"/>
      <c r="DN13" s="366"/>
      <c r="DO13" s="366"/>
      <c r="DP13" s="366"/>
      <c r="DQ13" s="366"/>
      <c r="DR13" s="366"/>
      <c r="DS13" s="366"/>
      <c r="DT13" s="366"/>
      <c r="DU13" s="366"/>
      <c r="DV13" s="366"/>
      <c r="DW13" s="366"/>
    </row>
    <row r="14" spans="1:127" ht="16.5" customHeight="1" x14ac:dyDescent="0.15">
      <c r="A14" s="339" t="s">
        <v>372</v>
      </c>
      <c r="B14" s="340"/>
      <c r="C14" s="340"/>
      <c r="D14" s="340"/>
      <c r="E14" s="340"/>
      <c r="F14" s="340"/>
      <c r="G14" s="340"/>
      <c r="H14" s="340"/>
      <c r="I14" s="340"/>
      <c r="J14" s="340"/>
      <c r="K14" s="340"/>
      <c r="L14" s="340"/>
      <c r="M14" s="340"/>
      <c r="N14" s="340"/>
      <c r="O14" s="466"/>
      <c r="P14" s="368" t="s">
        <v>373</v>
      </c>
      <c r="Q14" s="368"/>
      <c r="R14" s="368"/>
      <c r="S14" s="368"/>
      <c r="T14" s="368"/>
      <c r="U14" s="368"/>
      <c r="V14" s="369"/>
      <c r="W14" s="346" t="str">
        <f>IF(入力シート!$D18="有","①",IF(入力シート!$D18="無","1","1"))</f>
        <v>1</v>
      </c>
      <c r="X14" s="347"/>
      <c r="Y14" s="347"/>
      <c r="Z14" s="347" t="s">
        <v>105</v>
      </c>
      <c r="AA14" s="347"/>
      <c r="AB14" s="347"/>
      <c r="AC14" s="178"/>
      <c r="AD14" s="178"/>
      <c r="AE14" s="178"/>
      <c r="AF14" s="179"/>
      <c r="AG14" s="179"/>
      <c r="AH14" s="347" t="str">
        <f>IF(入力シート!$D18="有","2",IF(入力シート!$D18="無","②","2"))</f>
        <v>2</v>
      </c>
      <c r="AI14" s="347"/>
      <c r="AJ14" s="347"/>
      <c r="AK14" s="347" t="s">
        <v>167</v>
      </c>
      <c r="AL14" s="347"/>
      <c r="AM14" s="347"/>
      <c r="AN14" s="179"/>
      <c r="AO14" s="179"/>
      <c r="AP14" s="179"/>
      <c r="AQ14" s="179"/>
      <c r="AR14" s="178"/>
      <c r="AS14" s="178"/>
      <c r="AT14" s="178"/>
      <c r="AU14" s="179"/>
      <c r="AV14" s="179"/>
      <c r="AW14" s="179"/>
      <c r="AX14" s="179"/>
      <c r="AY14" s="179"/>
      <c r="AZ14" s="179"/>
      <c r="BA14" s="180"/>
      <c r="BB14" s="180"/>
      <c r="BC14" s="180"/>
      <c r="BD14" s="180"/>
      <c r="BE14" s="180"/>
      <c r="BF14" s="180"/>
      <c r="BG14" s="180"/>
      <c r="BH14" s="180"/>
      <c r="BI14" s="180"/>
      <c r="BJ14" s="180"/>
      <c r="BK14" s="180"/>
      <c r="BL14" s="180"/>
      <c r="BM14" s="180"/>
      <c r="BN14" s="180"/>
      <c r="BO14" s="180"/>
      <c r="BP14" s="180"/>
      <c r="BQ14" s="180"/>
      <c r="BR14" s="180"/>
      <c r="BS14" s="180"/>
      <c r="BT14" s="180"/>
      <c r="BU14" s="180"/>
      <c r="BV14" s="180"/>
      <c r="BW14" s="180"/>
      <c r="BX14" s="180"/>
      <c r="BY14" s="180"/>
      <c r="BZ14" s="180"/>
      <c r="CA14" s="180"/>
      <c r="CB14" s="180"/>
      <c r="CC14" s="180"/>
      <c r="CD14" s="180"/>
      <c r="CE14" s="179"/>
      <c r="CF14" s="179"/>
      <c r="CG14" s="179"/>
      <c r="CH14" s="181"/>
      <c r="CI14" s="178"/>
      <c r="CJ14" s="179"/>
      <c r="CK14" s="179"/>
      <c r="CL14" s="179"/>
      <c r="CM14" s="182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</row>
    <row r="15" spans="1:127" ht="12.75" customHeight="1" x14ac:dyDescent="0.15">
      <c r="A15" s="341"/>
      <c r="B15" s="342"/>
      <c r="C15" s="342"/>
      <c r="D15" s="342"/>
      <c r="E15" s="342"/>
      <c r="F15" s="342"/>
      <c r="G15" s="342"/>
      <c r="H15" s="342"/>
      <c r="I15" s="342"/>
      <c r="J15" s="342"/>
      <c r="K15" s="342"/>
      <c r="L15" s="342"/>
      <c r="M15" s="342"/>
      <c r="N15" s="342"/>
      <c r="O15" s="467"/>
      <c r="P15" s="439" t="s">
        <v>168</v>
      </c>
      <c r="Q15" s="439"/>
      <c r="R15" s="439"/>
      <c r="S15" s="439"/>
      <c r="T15" s="439"/>
      <c r="U15" s="439"/>
      <c r="V15" s="440"/>
      <c r="W15" s="380" t="s">
        <v>169</v>
      </c>
      <c r="X15" s="381"/>
      <c r="Y15" s="381"/>
      <c r="Z15" s="381"/>
      <c r="AA15" s="381"/>
      <c r="AB15" s="381"/>
      <c r="AC15" s="381"/>
      <c r="AD15" s="381"/>
      <c r="AE15" s="381"/>
      <c r="AF15" s="164"/>
      <c r="AG15" s="164"/>
      <c r="AH15" s="164"/>
      <c r="AI15" s="164"/>
      <c r="AJ15" s="24"/>
      <c r="AK15" s="164"/>
      <c r="AL15" s="164"/>
      <c r="AM15" s="164"/>
      <c r="AN15" s="164"/>
      <c r="AO15" s="381" t="s">
        <v>170</v>
      </c>
      <c r="AP15" s="381"/>
      <c r="AQ15" s="381"/>
      <c r="AR15" s="381"/>
      <c r="AS15" s="381"/>
      <c r="AT15" s="381"/>
      <c r="AU15" s="381"/>
      <c r="AV15" s="164"/>
      <c r="AW15" s="164"/>
      <c r="AX15" s="164"/>
      <c r="AY15" s="164"/>
      <c r="AZ15" s="164"/>
      <c r="BA15" s="24"/>
      <c r="BB15" s="24"/>
      <c r="BC15" s="381" t="s">
        <v>28</v>
      </c>
      <c r="BD15" s="381"/>
      <c r="BE15" s="381"/>
      <c r="BF15" s="381"/>
      <c r="BG15" s="381"/>
      <c r="BH15" s="381"/>
      <c r="BI15" s="381"/>
      <c r="BJ15" s="164"/>
      <c r="BK15" s="164"/>
      <c r="BL15" s="164"/>
      <c r="BM15" s="164"/>
      <c r="BN15" s="164"/>
      <c r="BO15" s="164"/>
      <c r="BP15" s="24"/>
      <c r="BQ15" s="24"/>
      <c r="BR15" s="24"/>
      <c r="BS15" s="24"/>
      <c r="BT15" s="24"/>
      <c r="BU15" s="24"/>
      <c r="BV15" s="24"/>
      <c r="BW15" s="164"/>
      <c r="BX15" s="381" t="s">
        <v>346</v>
      </c>
      <c r="BY15" s="381"/>
      <c r="BZ15" s="381"/>
      <c r="CA15" s="381"/>
      <c r="CB15" s="381"/>
      <c r="CC15" s="381"/>
      <c r="CD15" s="381"/>
      <c r="CE15" s="164"/>
      <c r="CF15" s="164"/>
      <c r="CG15" s="164"/>
      <c r="CH15" s="164"/>
      <c r="CI15" s="164"/>
      <c r="CJ15" s="24"/>
      <c r="CK15" s="24"/>
      <c r="CL15" s="24"/>
      <c r="CM15" s="183"/>
      <c r="DA15" s="366"/>
      <c r="DB15" s="366"/>
      <c r="DC15" s="366"/>
      <c r="DD15" s="366"/>
      <c r="DE15" s="366"/>
      <c r="DF15" s="366"/>
      <c r="DG15" s="366"/>
      <c r="DH15" s="366"/>
      <c r="DI15" s="366"/>
      <c r="DJ15" s="366"/>
      <c r="DK15" s="366"/>
      <c r="DL15" s="366"/>
      <c r="DM15" s="366"/>
      <c r="DN15" s="366"/>
      <c r="DO15" s="366"/>
      <c r="DP15" s="366"/>
      <c r="DQ15" s="366"/>
      <c r="DR15" s="366"/>
      <c r="DS15" s="366"/>
      <c r="DT15" s="366"/>
      <c r="DU15" s="366"/>
      <c r="DV15" s="366"/>
      <c r="DW15" s="366"/>
    </row>
    <row r="16" spans="1:127" ht="16.5" customHeight="1" x14ac:dyDescent="0.15">
      <c r="A16" s="343"/>
      <c r="B16" s="344"/>
      <c r="C16" s="344"/>
      <c r="D16" s="344"/>
      <c r="E16" s="344"/>
      <c r="F16" s="344"/>
      <c r="G16" s="344"/>
      <c r="H16" s="344"/>
      <c r="I16" s="344"/>
      <c r="J16" s="344"/>
      <c r="K16" s="344"/>
      <c r="L16" s="344"/>
      <c r="M16" s="344"/>
      <c r="N16" s="344"/>
      <c r="O16" s="345"/>
      <c r="P16" s="306"/>
      <c r="Q16" s="306"/>
      <c r="R16" s="306"/>
      <c r="S16" s="306"/>
      <c r="T16" s="306"/>
      <c r="U16" s="306"/>
      <c r="V16" s="307"/>
      <c r="W16" s="349" t="str">
        <f>IF(入力シート!$D19="","",入力シート!D19)</f>
        <v/>
      </c>
      <c r="X16" s="350"/>
      <c r="Y16" s="350"/>
      <c r="Z16" s="350"/>
      <c r="AA16" s="350"/>
      <c r="AB16" s="350"/>
      <c r="AC16" s="350"/>
      <c r="AD16" s="350"/>
      <c r="AE16" s="350"/>
      <c r="AF16" s="350"/>
      <c r="AG16" s="350"/>
      <c r="AH16" s="350"/>
      <c r="AI16" s="350"/>
      <c r="AJ16" s="350"/>
      <c r="AK16" s="350"/>
      <c r="AL16" s="350"/>
      <c r="AM16" s="350"/>
      <c r="AN16" s="164"/>
      <c r="AO16" s="164"/>
      <c r="AP16" s="164"/>
      <c r="AQ16" s="350" t="str">
        <f>IF(入力シート!$D20="","",入力シート!D20)</f>
        <v/>
      </c>
      <c r="AR16" s="350"/>
      <c r="AS16" s="350"/>
      <c r="AT16" s="350"/>
      <c r="AU16" s="350"/>
      <c r="AV16" s="319"/>
      <c r="AW16" s="319"/>
      <c r="AX16" s="319"/>
      <c r="AY16" s="319"/>
      <c r="AZ16" s="319"/>
      <c r="BA16" s="319"/>
      <c r="BB16" s="319"/>
      <c r="BC16" s="164"/>
      <c r="BD16" s="164"/>
      <c r="BE16" s="164"/>
      <c r="BF16" s="350" t="str">
        <f>IF(入力シート!$D21="","",入力シート!D21)</f>
        <v/>
      </c>
      <c r="BG16" s="350"/>
      <c r="BH16" s="350"/>
      <c r="BI16" s="350"/>
      <c r="BJ16" s="350"/>
      <c r="BK16" s="350"/>
      <c r="BL16" s="350"/>
      <c r="BM16" s="350"/>
      <c r="BN16" s="350"/>
      <c r="BO16" s="350"/>
      <c r="BP16" s="350"/>
      <c r="BQ16" s="350"/>
      <c r="BR16" s="350"/>
      <c r="BS16" s="350"/>
      <c r="BT16" s="350"/>
      <c r="BU16" s="164"/>
      <c r="BV16" s="164"/>
      <c r="BW16" s="164"/>
      <c r="BX16" s="164"/>
      <c r="BY16" s="164"/>
      <c r="BZ16" s="564" t="str">
        <f>IF(入力シート!$D22="","",入力シート!D22)</f>
        <v/>
      </c>
      <c r="CA16" s="564"/>
      <c r="CB16" s="564"/>
      <c r="CC16" s="564"/>
      <c r="CD16" s="564"/>
      <c r="CE16" s="564"/>
      <c r="CF16" s="564"/>
      <c r="CG16" s="564"/>
      <c r="CH16" s="564"/>
      <c r="CI16" s="564"/>
      <c r="CJ16" s="564"/>
      <c r="CK16" s="564"/>
      <c r="CL16" s="564"/>
      <c r="CM16" s="565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</row>
    <row r="17" spans="1:91" ht="16.5" customHeight="1" x14ac:dyDescent="0.15">
      <c r="A17" s="339" t="s">
        <v>347</v>
      </c>
      <c r="B17" s="340"/>
      <c r="C17" s="340"/>
      <c r="D17" s="340"/>
      <c r="E17" s="340"/>
      <c r="F17" s="340"/>
      <c r="G17" s="340"/>
      <c r="H17" s="340"/>
      <c r="I17" s="340"/>
      <c r="J17" s="340"/>
      <c r="K17" s="340"/>
      <c r="L17" s="340"/>
      <c r="M17" s="340"/>
      <c r="N17" s="340"/>
      <c r="O17" s="340"/>
      <c r="P17" s="340"/>
      <c r="Q17" s="340"/>
      <c r="R17" s="340"/>
      <c r="S17" s="340"/>
      <c r="T17" s="340"/>
      <c r="U17" s="340"/>
      <c r="V17" s="466"/>
      <c r="W17" s="505" t="s">
        <v>172</v>
      </c>
      <c r="X17" s="506"/>
      <c r="Y17" s="506"/>
      <c r="Z17" s="506"/>
      <c r="AA17" s="506"/>
      <c r="AB17" s="506"/>
      <c r="AC17" s="506"/>
      <c r="AD17" s="507"/>
      <c r="AE17" s="184"/>
      <c r="AF17" s="184"/>
      <c r="AG17" s="184"/>
      <c r="AH17" s="184" t="s">
        <v>30</v>
      </c>
      <c r="AI17" s="347" t="str">
        <f>IF(入力シート!$D24="","",入力シート!D24)</f>
        <v/>
      </c>
      <c r="AJ17" s="347"/>
      <c r="AK17" s="347"/>
      <c r="AL17" s="347"/>
      <c r="AM17" s="347"/>
      <c r="AN17" s="347"/>
      <c r="AO17" s="347"/>
      <c r="AP17" s="347"/>
      <c r="AQ17" s="347"/>
      <c r="AR17" s="347"/>
      <c r="AS17" s="347"/>
      <c r="AT17" s="184" t="s">
        <v>29</v>
      </c>
      <c r="AU17" s="184" t="s">
        <v>171</v>
      </c>
      <c r="AV17" s="184"/>
      <c r="AW17" s="184"/>
      <c r="AX17" s="179"/>
      <c r="AY17" s="179"/>
      <c r="AZ17" s="179"/>
      <c r="BA17" s="179"/>
      <c r="BB17" s="179"/>
      <c r="BC17" s="179"/>
      <c r="BD17" s="179"/>
      <c r="BE17" s="179"/>
      <c r="BF17" s="179"/>
      <c r="BG17" s="179"/>
      <c r="BH17" s="367" t="s">
        <v>173</v>
      </c>
      <c r="BI17" s="368"/>
      <c r="BJ17" s="368"/>
      <c r="BK17" s="368"/>
      <c r="BL17" s="368"/>
      <c r="BM17" s="368"/>
      <c r="BN17" s="368"/>
      <c r="BO17" s="369"/>
      <c r="BP17" s="346" t="str">
        <f>IF(入力シート!$D25="有","①有　　　2 無",IF(入力シート!$D25="無","1 有　　　②無","1 有　　　2 無"))</f>
        <v>1 有　　　2 無</v>
      </c>
      <c r="BQ17" s="347"/>
      <c r="BR17" s="347"/>
      <c r="BS17" s="347"/>
      <c r="BT17" s="347"/>
      <c r="BU17" s="347"/>
      <c r="BV17" s="347"/>
      <c r="BW17" s="347"/>
      <c r="BX17" s="347"/>
      <c r="BY17" s="347"/>
      <c r="BZ17" s="347"/>
      <c r="CA17" s="347"/>
      <c r="CB17" s="347"/>
      <c r="CC17" s="347"/>
      <c r="CD17" s="347"/>
      <c r="CE17" s="347"/>
      <c r="CF17" s="347"/>
      <c r="CG17" s="347"/>
      <c r="CH17" s="347"/>
      <c r="CI17" s="347"/>
      <c r="CJ17" s="179"/>
      <c r="CK17" s="179"/>
      <c r="CL17" s="179"/>
      <c r="CM17" s="182"/>
    </row>
    <row r="18" spans="1:91" ht="16.5" customHeight="1" x14ac:dyDescent="0.15">
      <c r="A18" s="341"/>
      <c r="B18" s="342"/>
      <c r="C18" s="342"/>
      <c r="D18" s="342"/>
      <c r="E18" s="342"/>
      <c r="F18" s="342"/>
      <c r="G18" s="342"/>
      <c r="H18" s="342"/>
      <c r="I18" s="342"/>
      <c r="J18" s="342"/>
      <c r="K18" s="342"/>
      <c r="L18" s="342"/>
      <c r="M18" s="342"/>
      <c r="N18" s="342"/>
      <c r="O18" s="342"/>
      <c r="P18" s="342"/>
      <c r="Q18" s="342"/>
      <c r="R18" s="342"/>
      <c r="S18" s="342"/>
      <c r="T18" s="342"/>
      <c r="U18" s="342"/>
      <c r="V18" s="467"/>
      <c r="W18" s="302" t="s">
        <v>178</v>
      </c>
      <c r="X18" s="303"/>
      <c r="Y18" s="303"/>
      <c r="Z18" s="303"/>
      <c r="AA18" s="303"/>
      <c r="AB18" s="303"/>
      <c r="AC18" s="303"/>
      <c r="AD18" s="304"/>
      <c r="AE18" s="24"/>
      <c r="AF18" s="308">
        <f>IF(入力シート!$D26="有","①",1)</f>
        <v>1</v>
      </c>
      <c r="AG18" s="308"/>
      <c r="AH18" s="185" t="s">
        <v>6</v>
      </c>
      <c r="AI18" s="186"/>
      <c r="AJ18" s="186"/>
      <c r="AK18" s="185"/>
      <c r="AL18" s="185"/>
      <c r="AM18" s="185"/>
      <c r="AN18" s="185"/>
      <c r="AO18" s="185"/>
      <c r="AP18" s="186"/>
      <c r="AQ18" s="186"/>
      <c r="AR18" s="308">
        <f>IF(入力シート!$D27="有","②",2)</f>
        <v>2</v>
      </c>
      <c r="AS18" s="308"/>
      <c r="AT18" s="185" t="s">
        <v>174</v>
      </c>
      <c r="AU18" s="186"/>
      <c r="AV18" s="185"/>
      <c r="AW18" s="185"/>
      <c r="AX18" s="185"/>
      <c r="AY18" s="186"/>
      <c r="AZ18" s="186"/>
      <c r="BA18" s="186"/>
      <c r="BB18" s="186"/>
      <c r="BC18" s="186"/>
      <c r="BD18" s="186"/>
      <c r="BE18" s="186"/>
      <c r="BF18" s="186"/>
      <c r="BG18" s="186"/>
      <c r="BH18" s="186"/>
      <c r="BI18" s="186"/>
      <c r="BJ18" s="186"/>
      <c r="BK18" s="308">
        <f>IF(入力シート!$D28="有","③",3)</f>
        <v>3</v>
      </c>
      <c r="BL18" s="308"/>
      <c r="BM18" s="186" t="s">
        <v>175</v>
      </c>
      <c r="BN18" s="164"/>
      <c r="BO18" s="164"/>
      <c r="BP18" s="164"/>
      <c r="BQ18" s="186"/>
      <c r="BR18" s="186"/>
      <c r="BS18" s="186"/>
      <c r="BT18" s="186"/>
      <c r="BU18" s="186"/>
      <c r="BV18" s="186"/>
      <c r="BW18" s="186"/>
      <c r="BX18" s="186"/>
      <c r="BY18" s="186"/>
      <c r="BZ18" s="460">
        <f>IF(入力シート!$D29="有","④",4)</f>
        <v>4</v>
      </c>
      <c r="CA18" s="460"/>
      <c r="CB18" s="187" t="s">
        <v>375</v>
      </c>
      <c r="CC18" s="164"/>
      <c r="CD18" s="164"/>
      <c r="CE18" s="164"/>
      <c r="CF18" s="186"/>
      <c r="CG18" s="186"/>
      <c r="CH18" s="186"/>
      <c r="CI18" s="186"/>
      <c r="CJ18" s="186"/>
      <c r="CK18" s="186"/>
      <c r="CL18" s="186"/>
      <c r="CM18" s="188"/>
    </row>
    <row r="19" spans="1:91" ht="16.5" customHeight="1" x14ac:dyDescent="0.15">
      <c r="A19" s="341"/>
      <c r="B19" s="342"/>
      <c r="C19" s="342"/>
      <c r="D19" s="342"/>
      <c r="E19" s="342"/>
      <c r="F19" s="342"/>
      <c r="G19" s="342"/>
      <c r="H19" s="342"/>
      <c r="I19" s="342"/>
      <c r="J19" s="342"/>
      <c r="K19" s="342"/>
      <c r="L19" s="342"/>
      <c r="M19" s="342"/>
      <c r="N19" s="342"/>
      <c r="O19" s="342"/>
      <c r="P19" s="342"/>
      <c r="Q19" s="342"/>
      <c r="R19" s="342"/>
      <c r="S19" s="342"/>
      <c r="T19" s="342"/>
      <c r="U19" s="342"/>
      <c r="V19" s="467"/>
      <c r="W19" s="305"/>
      <c r="X19" s="306"/>
      <c r="Y19" s="306"/>
      <c r="Z19" s="306"/>
      <c r="AA19" s="306"/>
      <c r="AB19" s="306"/>
      <c r="AC19" s="306"/>
      <c r="AD19" s="307"/>
      <c r="AE19" s="189"/>
      <c r="AF19" s="309">
        <f>IF(入力シート!$D30="有","⑤",5)</f>
        <v>5</v>
      </c>
      <c r="AG19" s="309"/>
      <c r="AH19" s="190" t="s">
        <v>376</v>
      </c>
      <c r="AI19" s="191"/>
      <c r="AJ19" s="191"/>
      <c r="AK19" s="190"/>
      <c r="AL19" s="190"/>
      <c r="AM19" s="190"/>
      <c r="AN19" s="190"/>
      <c r="AO19" s="190"/>
      <c r="AP19" s="191"/>
      <c r="AQ19" s="191"/>
      <c r="AR19" s="309">
        <f>IF(入力シート!$D31="有","⑥",6)</f>
        <v>6</v>
      </c>
      <c r="AS19" s="309"/>
      <c r="AT19" s="310" t="s">
        <v>176</v>
      </c>
      <c r="AU19" s="310"/>
      <c r="AV19" s="310"/>
      <c r="AW19" s="310"/>
      <c r="AX19" s="310"/>
      <c r="AY19" s="310"/>
      <c r="AZ19" s="310"/>
      <c r="BA19" s="192"/>
      <c r="BB19" s="192"/>
      <c r="BC19" s="309">
        <f>IF(入力シート!$D32="",7,"⑦")</f>
        <v>7</v>
      </c>
      <c r="BD19" s="309"/>
      <c r="BE19" s="190" t="s">
        <v>34</v>
      </c>
      <c r="BF19" s="175"/>
      <c r="BG19" s="191"/>
      <c r="BH19" s="191"/>
      <c r="BI19" s="191"/>
      <c r="BJ19" s="192"/>
      <c r="BK19" s="175"/>
      <c r="BL19" s="175"/>
      <c r="BM19" s="371" t="str">
        <f>IF(入力シート!$D32="","",入力シート!D32)</f>
        <v/>
      </c>
      <c r="BN19" s="371"/>
      <c r="BO19" s="371"/>
      <c r="BP19" s="371"/>
      <c r="BQ19" s="371"/>
      <c r="BR19" s="371"/>
      <c r="BS19" s="371"/>
      <c r="BT19" s="371"/>
      <c r="BU19" s="371"/>
      <c r="BV19" s="371"/>
      <c r="BW19" s="371"/>
      <c r="BX19" s="371"/>
      <c r="BY19" s="371"/>
      <c r="BZ19" s="191" t="s">
        <v>33</v>
      </c>
      <c r="CA19" s="191"/>
      <c r="CB19" s="370" t="s">
        <v>32</v>
      </c>
      <c r="CC19" s="370"/>
      <c r="CD19" s="370"/>
      <c r="CE19" s="370"/>
      <c r="CF19" s="370" t="str">
        <f>IF(入力シート!$D33="","",入力シート!D33)</f>
        <v/>
      </c>
      <c r="CG19" s="370"/>
      <c r="CH19" s="370"/>
      <c r="CI19" s="370"/>
      <c r="CJ19" s="370"/>
      <c r="CK19" s="370" t="s">
        <v>26</v>
      </c>
      <c r="CL19" s="370"/>
      <c r="CM19" s="372"/>
    </row>
    <row r="20" spans="1:91" ht="16.5" customHeight="1" x14ac:dyDescent="0.15">
      <c r="A20" s="402" t="str">
        <f>IF(入力シート!$D23="有","①有　　　　2無",IF(入力シート!$D23="無","1有　　　　②無","1有　　　　2無"))</f>
        <v>1有　　　　2無</v>
      </c>
      <c r="B20" s="403"/>
      <c r="C20" s="403"/>
      <c r="D20" s="403"/>
      <c r="E20" s="403"/>
      <c r="F20" s="403"/>
      <c r="G20" s="403"/>
      <c r="H20" s="403"/>
      <c r="I20" s="403"/>
      <c r="J20" s="403"/>
      <c r="K20" s="403"/>
      <c r="L20" s="403"/>
      <c r="M20" s="403"/>
      <c r="N20" s="403"/>
      <c r="O20" s="403"/>
      <c r="P20" s="403"/>
      <c r="Q20" s="403"/>
      <c r="R20" s="403"/>
      <c r="S20" s="403"/>
      <c r="T20" s="403"/>
      <c r="U20" s="403"/>
      <c r="V20" s="404"/>
      <c r="W20" s="302" t="s">
        <v>179</v>
      </c>
      <c r="X20" s="303"/>
      <c r="Y20" s="303"/>
      <c r="Z20" s="303"/>
      <c r="AA20" s="303"/>
      <c r="AB20" s="303"/>
      <c r="AC20" s="303"/>
      <c r="AD20" s="304"/>
      <c r="AE20" s="24"/>
      <c r="AF20" s="459">
        <f>IF(入力シート!$D34="有","①",1)</f>
        <v>1</v>
      </c>
      <c r="AG20" s="459"/>
      <c r="AH20" s="185" t="s">
        <v>177</v>
      </c>
      <c r="AI20" s="185"/>
      <c r="AJ20" s="185"/>
      <c r="AK20" s="164"/>
      <c r="AL20" s="164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5"/>
      <c r="BA20" s="185"/>
      <c r="BB20" s="185"/>
      <c r="BC20" s="185"/>
      <c r="BD20" s="185"/>
      <c r="BE20" s="185"/>
      <c r="BF20" s="185"/>
      <c r="BG20" s="164"/>
      <c r="BH20" s="308">
        <f>IF(入力シート!$D35="有","②",2)</f>
        <v>2</v>
      </c>
      <c r="BI20" s="308"/>
      <c r="BJ20" s="185" t="s">
        <v>273</v>
      </c>
      <c r="BK20" s="185"/>
      <c r="BL20" s="185"/>
      <c r="BM20" s="185"/>
      <c r="BN20" s="185"/>
      <c r="BO20" s="185"/>
      <c r="BP20" s="185"/>
      <c r="BQ20" s="164"/>
      <c r="BR20" s="164"/>
      <c r="BS20" s="164"/>
      <c r="BT20" s="185"/>
      <c r="BU20" s="185"/>
      <c r="BV20" s="185"/>
      <c r="BW20" s="185"/>
      <c r="BX20" s="185"/>
      <c r="BY20" s="185"/>
      <c r="BZ20" s="185"/>
      <c r="CA20" s="185"/>
      <c r="CB20" s="185"/>
      <c r="CC20" s="185"/>
      <c r="CD20" s="185"/>
      <c r="CE20" s="185"/>
      <c r="CF20" s="185"/>
      <c r="CG20" s="185"/>
      <c r="CH20" s="185"/>
      <c r="CI20" s="185"/>
      <c r="CJ20" s="164"/>
      <c r="CK20" s="164"/>
      <c r="CL20" s="164"/>
      <c r="CM20" s="165"/>
    </row>
    <row r="21" spans="1:91" ht="16.5" customHeight="1" x14ac:dyDescent="0.15">
      <c r="A21" s="354"/>
      <c r="B21" s="355"/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355"/>
      <c r="N21" s="355"/>
      <c r="O21" s="355"/>
      <c r="P21" s="355"/>
      <c r="Q21" s="355"/>
      <c r="R21" s="355"/>
      <c r="S21" s="355"/>
      <c r="T21" s="355"/>
      <c r="U21" s="355"/>
      <c r="V21" s="356"/>
      <c r="W21" s="305"/>
      <c r="X21" s="306"/>
      <c r="Y21" s="306"/>
      <c r="Z21" s="306"/>
      <c r="AA21" s="306"/>
      <c r="AB21" s="306"/>
      <c r="AC21" s="306"/>
      <c r="AD21" s="307"/>
      <c r="AE21" s="159"/>
      <c r="AF21" s="309">
        <f>IF(入力シート!$D36="有","③",3)</f>
        <v>3</v>
      </c>
      <c r="AG21" s="309"/>
      <c r="AH21" s="185" t="s">
        <v>35</v>
      </c>
      <c r="AI21" s="185"/>
      <c r="AJ21" s="164"/>
      <c r="AK21" s="164"/>
      <c r="AL21" s="185"/>
      <c r="AM21" s="185"/>
      <c r="AN21" s="185"/>
      <c r="AO21" s="185"/>
      <c r="AP21" s="185"/>
      <c r="AQ21" s="185"/>
      <c r="AR21" s="185"/>
      <c r="AS21" s="185"/>
      <c r="AT21" s="185"/>
      <c r="AU21" s="459">
        <f>IF(入力シート!$D37="有","④",4)</f>
        <v>4</v>
      </c>
      <c r="AV21" s="459"/>
      <c r="AW21" s="185" t="s">
        <v>36</v>
      </c>
      <c r="AX21" s="185"/>
      <c r="AY21" s="185"/>
      <c r="AZ21" s="185"/>
      <c r="BA21" s="185"/>
      <c r="BB21" s="185"/>
      <c r="BC21" s="185"/>
      <c r="BD21" s="185"/>
      <c r="BE21" s="185"/>
      <c r="BF21" s="185"/>
      <c r="BG21" s="185"/>
      <c r="BH21" s="459">
        <f>IF(入力シート!$D38="",5,"⑤")</f>
        <v>5</v>
      </c>
      <c r="BI21" s="459"/>
      <c r="BJ21" s="185" t="s">
        <v>34</v>
      </c>
      <c r="BK21" s="185"/>
      <c r="BL21" s="185"/>
      <c r="BM21" s="185"/>
      <c r="BN21" s="185"/>
      <c r="BO21" s="185"/>
      <c r="BP21" s="185"/>
      <c r="BQ21" s="375" t="str">
        <f>IF(入力シート!$D38="","",入力シート!D38)</f>
        <v/>
      </c>
      <c r="BR21" s="375"/>
      <c r="BS21" s="375"/>
      <c r="BT21" s="375"/>
      <c r="BU21" s="375"/>
      <c r="BV21" s="375"/>
      <c r="BW21" s="375"/>
      <c r="BX21" s="375"/>
      <c r="BY21" s="375"/>
      <c r="BZ21" s="375"/>
      <c r="CA21" s="375"/>
      <c r="CB21" s="375"/>
      <c r="CC21" s="375"/>
      <c r="CD21" s="375"/>
      <c r="CE21" s="375"/>
      <c r="CF21" s="375"/>
      <c r="CG21" s="375"/>
      <c r="CH21" s="185" t="s">
        <v>33</v>
      </c>
      <c r="CI21" s="185"/>
      <c r="CJ21" s="164"/>
      <c r="CK21" s="164"/>
      <c r="CL21" s="164"/>
      <c r="CM21" s="165"/>
    </row>
    <row r="22" spans="1:91" ht="16.5" customHeight="1" x14ac:dyDescent="0.15">
      <c r="A22" s="437" t="s">
        <v>180</v>
      </c>
      <c r="B22" s="303"/>
      <c r="C22" s="303"/>
      <c r="D22" s="303"/>
      <c r="E22" s="303"/>
      <c r="F22" s="303"/>
      <c r="G22" s="303"/>
      <c r="H22" s="303"/>
      <c r="I22" s="303"/>
      <c r="J22" s="304"/>
      <c r="K22" s="442" t="str">
        <f>IF(入力シート!$D39="直営","①直　営
2 委　託",IF(入力シート!$D39="委託","1 直　営
②委　託","1 直　営
2 委　託"))</f>
        <v>1 直　営
2 委　託</v>
      </c>
      <c r="L22" s="442"/>
      <c r="M22" s="442"/>
      <c r="N22" s="442"/>
      <c r="O22" s="442"/>
      <c r="P22" s="442"/>
      <c r="Q22" s="442"/>
      <c r="R22" s="442"/>
      <c r="S22" s="442"/>
      <c r="T22" s="442"/>
      <c r="U22" s="442"/>
      <c r="V22" s="443"/>
      <c r="W22" s="493" t="s">
        <v>8</v>
      </c>
      <c r="X22" s="494"/>
      <c r="Y22" s="495"/>
      <c r="Z22" s="382" t="s">
        <v>183</v>
      </c>
      <c r="AA22" s="368"/>
      <c r="AB22" s="368"/>
      <c r="AC22" s="368"/>
      <c r="AD22" s="368"/>
      <c r="AE22" s="368"/>
      <c r="AF22" s="368"/>
      <c r="AG22" s="368"/>
      <c r="AH22" s="368"/>
      <c r="AI22" s="369"/>
      <c r="AJ22" s="502" t="str">
        <f>IF(入力シート!$D40="","",入力シート!D40)</f>
        <v/>
      </c>
      <c r="AK22" s="483"/>
      <c r="AL22" s="483"/>
      <c r="AM22" s="483"/>
      <c r="AN22" s="483"/>
      <c r="AO22" s="483"/>
      <c r="AP22" s="483"/>
      <c r="AQ22" s="483"/>
      <c r="AR22" s="483"/>
      <c r="AS22" s="483"/>
      <c r="AT22" s="483"/>
      <c r="AU22" s="483"/>
      <c r="AV22" s="483"/>
      <c r="AW22" s="483"/>
      <c r="AX22" s="483"/>
      <c r="AY22" s="483"/>
      <c r="AZ22" s="483"/>
      <c r="BA22" s="483"/>
      <c r="BB22" s="483"/>
      <c r="BC22" s="483"/>
      <c r="BD22" s="483"/>
      <c r="BE22" s="483"/>
      <c r="BF22" s="483"/>
      <c r="BG22" s="483"/>
      <c r="BH22" s="483"/>
      <c r="BI22" s="483"/>
      <c r="BJ22" s="483"/>
      <c r="BK22" s="483"/>
      <c r="BL22" s="483"/>
      <c r="BM22" s="483"/>
      <c r="BN22" s="483"/>
      <c r="BO22" s="483"/>
      <c r="BP22" s="483"/>
      <c r="BQ22" s="483"/>
      <c r="BR22" s="483"/>
      <c r="BS22" s="483"/>
      <c r="BT22" s="483"/>
      <c r="BU22" s="483"/>
      <c r="BV22" s="483"/>
      <c r="BW22" s="483"/>
      <c r="BX22" s="483"/>
      <c r="BY22" s="483"/>
      <c r="BZ22" s="483"/>
      <c r="CA22" s="483"/>
      <c r="CB22" s="483"/>
      <c r="CC22" s="483"/>
      <c r="CD22" s="483"/>
      <c r="CE22" s="483"/>
      <c r="CF22" s="483"/>
      <c r="CG22" s="483"/>
      <c r="CH22" s="483"/>
      <c r="CI22" s="483"/>
      <c r="CJ22" s="483"/>
      <c r="CK22" s="483"/>
      <c r="CL22" s="483"/>
      <c r="CM22" s="484"/>
    </row>
    <row r="23" spans="1:91" ht="16.5" customHeight="1" x14ac:dyDescent="0.15">
      <c r="A23" s="438"/>
      <c r="B23" s="439"/>
      <c r="C23" s="439"/>
      <c r="D23" s="439"/>
      <c r="E23" s="439"/>
      <c r="F23" s="439"/>
      <c r="G23" s="439"/>
      <c r="H23" s="439"/>
      <c r="I23" s="439"/>
      <c r="J23" s="440"/>
      <c r="K23" s="444"/>
      <c r="L23" s="444"/>
      <c r="M23" s="444"/>
      <c r="N23" s="444"/>
      <c r="O23" s="444"/>
      <c r="P23" s="444"/>
      <c r="Q23" s="444"/>
      <c r="R23" s="444"/>
      <c r="S23" s="444"/>
      <c r="T23" s="444"/>
      <c r="U23" s="444"/>
      <c r="V23" s="445"/>
      <c r="W23" s="496"/>
      <c r="X23" s="497"/>
      <c r="Y23" s="498"/>
      <c r="Z23" s="382" t="s">
        <v>182</v>
      </c>
      <c r="AA23" s="368"/>
      <c r="AB23" s="368"/>
      <c r="AC23" s="368"/>
      <c r="AD23" s="368"/>
      <c r="AE23" s="368"/>
      <c r="AF23" s="368"/>
      <c r="AG23" s="368"/>
      <c r="AH23" s="368"/>
      <c r="AI23" s="369"/>
      <c r="AJ23" s="502" t="str">
        <f>IF(入力シート!$D41="","",入力シート!D41)</f>
        <v/>
      </c>
      <c r="AK23" s="483"/>
      <c r="AL23" s="483"/>
      <c r="AM23" s="483"/>
      <c r="AN23" s="483"/>
      <c r="AO23" s="483"/>
      <c r="AP23" s="483"/>
      <c r="AQ23" s="483"/>
      <c r="AR23" s="483"/>
      <c r="AS23" s="483"/>
      <c r="AT23" s="483"/>
      <c r="AU23" s="483"/>
      <c r="AV23" s="483"/>
      <c r="AW23" s="483"/>
      <c r="AX23" s="483"/>
      <c r="AY23" s="483"/>
      <c r="AZ23" s="483"/>
      <c r="BA23" s="483"/>
      <c r="BB23" s="483"/>
      <c r="BC23" s="483"/>
      <c r="BD23" s="483"/>
      <c r="BE23" s="483"/>
      <c r="BF23" s="483"/>
      <c r="BG23" s="483"/>
      <c r="BH23" s="483"/>
      <c r="BI23" s="483"/>
      <c r="BJ23" s="483"/>
      <c r="BK23" s="483"/>
      <c r="BL23" s="483"/>
      <c r="BM23" s="483"/>
      <c r="BN23" s="483"/>
      <c r="BO23" s="483"/>
      <c r="BP23" s="483"/>
      <c r="BQ23" s="483"/>
      <c r="BR23" s="483"/>
      <c r="BS23" s="483"/>
      <c r="BT23" s="483"/>
      <c r="BU23" s="483"/>
      <c r="BV23" s="483"/>
      <c r="BW23" s="483"/>
      <c r="BX23" s="483"/>
      <c r="BY23" s="483"/>
      <c r="BZ23" s="483"/>
      <c r="CA23" s="483"/>
      <c r="CB23" s="483"/>
      <c r="CC23" s="483"/>
      <c r="CD23" s="483"/>
      <c r="CE23" s="483"/>
      <c r="CF23" s="483"/>
      <c r="CG23" s="483"/>
      <c r="CH23" s="483"/>
      <c r="CI23" s="483"/>
      <c r="CJ23" s="483"/>
      <c r="CK23" s="483"/>
      <c r="CL23" s="483"/>
      <c r="CM23" s="484"/>
    </row>
    <row r="24" spans="1:91" ht="16.5" customHeight="1" x14ac:dyDescent="0.15">
      <c r="A24" s="438"/>
      <c r="B24" s="439"/>
      <c r="C24" s="439"/>
      <c r="D24" s="439"/>
      <c r="E24" s="439"/>
      <c r="F24" s="439"/>
      <c r="G24" s="439"/>
      <c r="H24" s="439"/>
      <c r="I24" s="439"/>
      <c r="J24" s="440"/>
      <c r="K24" s="444"/>
      <c r="L24" s="444"/>
      <c r="M24" s="444"/>
      <c r="N24" s="444"/>
      <c r="O24" s="444"/>
      <c r="P24" s="444"/>
      <c r="Q24" s="444"/>
      <c r="R24" s="444"/>
      <c r="S24" s="444"/>
      <c r="T24" s="444"/>
      <c r="U24" s="444"/>
      <c r="V24" s="445"/>
      <c r="W24" s="499"/>
      <c r="X24" s="500"/>
      <c r="Y24" s="501"/>
      <c r="Z24" s="382" t="s">
        <v>181</v>
      </c>
      <c r="AA24" s="368"/>
      <c r="AB24" s="368"/>
      <c r="AC24" s="368"/>
      <c r="AD24" s="368"/>
      <c r="AE24" s="368"/>
      <c r="AF24" s="368"/>
      <c r="AG24" s="368"/>
      <c r="AH24" s="368"/>
      <c r="AI24" s="369"/>
      <c r="AJ24" s="631" t="str">
        <f>IF(入力シート!$D42="","",入力シート!D42)</f>
        <v/>
      </c>
      <c r="AK24" s="479"/>
      <c r="AL24" s="479"/>
      <c r="AM24" s="479"/>
      <c r="AN24" s="479"/>
      <c r="AO24" s="479"/>
      <c r="AP24" s="479"/>
      <c r="AQ24" s="479"/>
      <c r="AR24" s="479"/>
      <c r="AS24" s="479"/>
      <c r="AT24" s="479"/>
      <c r="AU24" s="479"/>
      <c r="AV24" s="479"/>
      <c r="AW24" s="479"/>
      <c r="AX24" s="479"/>
      <c r="AY24" s="479"/>
      <c r="AZ24" s="479"/>
      <c r="BA24" s="479"/>
      <c r="BB24" s="479"/>
      <c r="BC24" s="479"/>
      <c r="BD24" s="479"/>
      <c r="BE24" s="479"/>
      <c r="BF24" s="479"/>
      <c r="BG24" s="193"/>
      <c r="BH24" s="193"/>
      <c r="BI24" s="193"/>
      <c r="BJ24" s="193"/>
      <c r="BK24" s="503" t="s">
        <v>184</v>
      </c>
      <c r="BL24" s="503"/>
      <c r="BM24" s="503"/>
      <c r="BN24" s="503"/>
      <c r="BO24" s="503"/>
      <c r="BP24" s="503"/>
      <c r="BQ24" s="480" t="str">
        <f>IF(入力シート!$D43="","",入力シート!D43)</f>
        <v/>
      </c>
      <c r="BR24" s="480"/>
      <c r="BS24" s="480"/>
      <c r="BT24" s="480"/>
      <c r="BU24" s="480"/>
      <c r="BV24" s="480"/>
      <c r="BW24" s="480"/>
      <c r="BX24" s="480"/>
      <c r="BY24" s="480"/>
      <c r="BZ24" s="480"/>
      <c r="CA24" s="480"/>
      <c r="CB24" s="480"/>
      <c r="CC24" s="480"/>
      <c r="CD24" s="480"/>
      <c r="CE24" s="480"/>
      <c r="CF24" s="480"/>
      <c r="CG24" s="480"/>
      <c r="CH24" s="480"/>
      <c r="CI24" s="480"/>
      <c r="CJ24" s="480"/>
      <c r="CK24" s="480"/>
      <c r="CL24" s="480"/>
      <c r="CM24" s="504"/>
    </row>
    <row r="25" spans="1:91" ht="16.5" customHeight="1" x14ac:dyDescent="0.15">
      <c r="A25" s="438"/>
      <c r="B25" s="439"/>
      <c r="C25" s="439"/>
      <c r="D25" s="439"/>
      <c r="E25" s="439"/>
      <c r="F25" s="439"/>
      <c r="G25" s="439"/>
      <c r="H25" s="439"/>
      <c r="I25" s="439"/>
      <c r="J25" s="440"/>
      <c r="K25" s="444"/>
      <c r="L25" s="444"/>
      <c r="M25" s="444"/>
      <c r="N25" s="444"/>
      <c r="O25" s="444"/>
      <c r="P25" s="444"/>
      <c r="Q25" s="444"/>
      <c r="R25" s="444"/>
      <c r="S25" s="444"/>
      <c r="T25" s="444"/>
      <c r="U25" s="444"/>
      <c r="V25" s="445"/>
      <c r="W25" s="489" t="s">
        <v>37</v>
      </c>
      <c r="X25" s="405"/>
      <c r="Y25" s="405"/>
      <c r="Z25" s="405"/>
      <c r="AA25" s="405"/>
      <c r="AB25" s="405"/>
      <c r="AC25" s="405"/>
      <c r="AD25" s="405"/>
      <c r="AE25" s="405"/>
      <c r="AF25" s="405"/>
      <c r="AG25" s="22"/>
      <c r="AH25" s="319">
        <f>IF(入力シート!$D44="有","①",1)</f>
        <v>1</v>
      </c>
      <c r="AI25" s="319"/>
      <c r="AJ25" s="22" t="s">
        <v>38</v>
      </c>
      <c r="AK25" s="22"/>
      <c r="AL25" s="22"/>
      <c r="AM25" s="22"/>
      <c r="AN25" s="22"/>
      <c r="AO25" s="22"/>
      <c r="AP25" s="22"/>
      <c r="AQ25" s="22"/>
      <c r="AR25" s="22"/>
      <c r="AS25" s="319">
        <f>IF(入力シート!$D45="有","②",2)</f>
        <v>2</v>
      </c>
      <c r="AT25" s="319"/>
      <c r="AU25" s="22" t="s">
        <v>39</v>
      </c>
      <c r="AV25" s="22"/>
      <c r="AW25" s="22"/>
      <c r="AX25" s="22"/>
      <c r="AY25" s="22"/>
      <c r="AZ25" s="22"/>
      <c r="BA25" s="22"/>
      <c r="BB25" s="22"/>
      <c r="BC25" s="22"/>
      <c r="BD25" s="319">
        <f>IF(入力シート!$D46="有","③",3)</f>
        <v>3</v>
      </c>
      <c r="BE25" s="319"/>
      <c r="BF25" s="22" t="s">
        <v>40</v>
      </c>
      <c r="BG25" s="22"/>
      <c r="BH25" s="22"/>
      <c r="BI25" s="22"/>
      <c r="BJ25" s="22"/>
      <c r="BK25" s="319">
        <f>IF(入力シート!$D47="有","④",4)</f>
        <v>4</v>
      </c>
      <c r="BL25" s="319"/>
      <c r="BM25" s="194" t="s">
        <v>41</v>
      </c>
      <c r="BN25" s="194"/>
      <c r="BO25" s="194"/>
      <c r="BP25" s="194"/>
      <c r="BQ25" s="194"/>
      <c r="BR25" s="319">
        <f>IF(入力シート!$D48="有","⑤",5)</f>
        <v>5</v>
      </c>
      <c r="BS25" s="319"/>
      <c r="BT25" s="194" t="s">
        <v>42</v>
      </c>
      <c r="BU25" s="194"/>
      <c r="BV25" s="194"/>
      <c r="BW25" s="194"/>
      <c r="BX25" s="194"/>
      <c r="BY25" s="319">
        <f>IF(入力シート!$D49="有","⑥",6)</f>
        <v>6</v>
      </c>
      <c r="BZ25" s="319"/>
      <c r="CA25" s="194" t="s">
        <v>43</v>
      </c>
      <c r="CB25" s="194"/>
      <c r="CC25" s="194"/>
      <c r="CD25" s="194"/>
      <c r="CE25" s="194"/>
      <c r="CF25" s="194"/>
      <c r="CG25" s="194"/>
      <c r="CH25" s="194"/>
      <c r="CI25" s="194"/>
      <c r="CJ25" s="194"/>
      <c r="CK25" s="194"/>
      <c r="CL25" s="194"/>
      <c r="CM25" s="195"/>
    </row>
    <row r="26" spans="1:91" ht="16.5" customHeight="1" x14ac:dyDescent="0.15">
      <c r="A26" s="441"/>
      <c r="B26" s="306"/>
      <c r="C26" s="306"/>
      <c r="D26" s="306"/>
      <c r="E26" s="306"/>
      <c r="F26" s="306"/>
      <c r="G26" s="306"/>
      <c r="H26" s="306"/>
      <c r="I26" s="306"/>
      <c r="J26" s="307"/>
      <c r="K26" s="446"/>
      <c r="L26" s="446"/>
      <c r="M26" s="446"/>
      <c r="N26" s="446"/>
      <c r="O26" s="446"/>
      <c r="P26" s="446"/>
      <c r="Q26" s="446"/>
      <c r="R26" s="446"/>
      <c r="S26" s="446"/>
      <c r="T26" s="446"/>
      <c r="U26" s="446"/>
      <c r="V26" s="447"/>
      <c r="W26" s="29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319">
        <f>IF(入力シート!$D50="有","⑦",7)</f>
        <v>7</v>
      </c>
      <c r="AI26" s="319"/>
      <c r="AJ26" s="24" t="s">
        <v>44</v>
      </c>
      <c r="AK26" s="24"/>
      <c r="AL26" s="24"/>
      <c r="AM26" s="24"/>
      <c r="AN26" s="24"/>
      <c r="AO26" s="24"/>
      <c r="AP26" s="33"/>
      <c r="AQ26" s="33"/>
      <c r="AR26" s="33"/>
      <c r="AS26" s="33"/>
      <c r="AT26" s="33"/>
      <c r="AU26" s="319">
        <f>IF(入力シート!$D51="有","⑧",8)</f>
        <v>8</v>
      </c>
      <c r="AV26" s="319"/>
      <c r="AW26" s="33" t="s">
        <v>45</v>
      </c>
      <c r="AX26" s="33"/>
      <c r="AY26" s="33"/>
      <c r="AZ26" s="33"/>
      <c r="BA26" s="33"/>
      <c r="BB26" s="33"/>
      <c r="BC26" s="33"/>
      <c r="BD26" s="33"/>
      <c r="BE26" s="33"/>
      <c r="BF26" s="319">
        <f>IF(入力シート!$D52="",9,"⑨")</f>
        <v>9</v>
      </c>
      <c r="BG26" s="319"/>
      <c r="BH26" s="33" t="s">
        <v>34</v>
      </c>
      <c r="BI26" s="33"/>
      <c r="BJ26" s="33"/>
      <c r="BK26" s="33"/>
      <c r="BL26" s="33"/>
      <c r="BM26" s="176"/>
      <c r="BN26" s="176"/>
      <c r="BO26" s="431" t="str">
        <f>IF(入力シート!$D52="","",入力シート!D52)</f>
        <v/>
      </c>
      <c r="BP26" s="431"/>
      <c r="BQ26" s="431"/>
      <c r="BR26" s="431"/>
      <c r="BS26" s="431"/>
      <c r="BT26" s="431"/>
      <c r="BU26" s="431"/>
      <c r="BV26" s="431"/>
      <c r="BW26" s="431"/>
      <c r="BX26" s="431"/>
      <c r="BY26" s="431"/>
      <c r="BZ26" s="431"/>
      <c r="CA26" s="431"/>
      <c r="CB26" s="431"/>
      <c r="CC26" s="431"/>
      <c r="CD26" s="431"/>
      <c r="CE26" s="431"/>
      <c r="CF26" s="431"/>
      <c r="CG26" s="431"/>
      <c r="CH26" s="431"/>
      <c r="CI26" s="431"/>
      <c r="CJ26" s="431"/>
      <c r="CK26" s="176" t="s">
        <v>33</v>
      </c>
      <c r="CL26" s="176"/>
      <c r="CM26" s="177"/>
    </row>
    <row r="27" spans="1:91" ht="15" customHeight="1" x14ac:dyDescent="0.15">
      <c r="A27" s="432" t="s">
        <v>185</v>
      </c>
      <c r="B27" s="433"/>
      <c r="C27" s="433"/>
      <c r="D27" s="433"/>
      <c r="E27" s="433"/>
      <c r="F27" s="433"/>
      <c r="G27" s="433"/>
      <c r="H27" s="433"/>
      <c r="I27" s="433"/>
      <c r="J27" s="433"/>
      <c r="K27" s="433"/>
      <c r="L27" s="433"/>
      <c r="M27" s="433"/>
      <c r="N27" s="433"/>
      <c r="O27" s="433"/>
      <c r="P27" s="433"/>
      <c r="Q27" s="433"/>
      <c r="R27" s="433"/>
      <c r="S27" s="433"/>
      <c r="T27" s="433"/>
      <c r="U27" s="433"/>
      <c r="V27" s="433"/>
      <c r="W27" s="433"/>
      <c r="X27" s="433"/>
      <c r="Y27" s="433"/>
      <c r="Z27" s="433"/>
      <c r="AA27" s="433"/>
      <c r="AB27" s="433"/>
      <c r="AC27" s="433"/>
      <c r="AD27" s="433"/>
      <c r="AE27" s="433"/>
      <c r="AF27" s="433"/>
      <c r="AG27" s="433"/>
      <c r="AH27" s="433"/>
      <c r="AI27" s="433"/>
      <c r="AJ27" s="433"/>
      <c r="AK27" s="433"/>
      <c r="AL27" s="433"/>
      <c r="AM27" s="433"/>
      <c r="AN27" s="433"/>
      <c r="AO27" s="433"/>
      <c r="AP27" s="433"/>
      <c r="AQ27" s="433"/>
      <c r="AR27" s="433"/>
      <c r="AS27" s="433"/>
      <c r="AT27" s="433"/>
      <c r="AU27" s="433"/>
      <c r="AV27" s="433"/>
      <c r="AW27" s="433"/>
      <c r="AX27" s="433"/>
      <c r="AY27" s="433"/>
      <c r="AZ27" s="433"/>
      <c r="BA27" s="433"/>
      <c r="BB27" s="433"/>
      <c r="BC27" s="433"/>
      <c r="BD27" s="433"/>
      <c r="BE27" s="433"/>
      <c r="BF27" s="433"/>
      <c r="BG27" s="433"/>
      <c r="BH27" s="433"/>
      <c r="BI27" s="433"/>
      <c r="BJ27" s="433"/>
      <c r="BK27" s="433"/>
      <c r="BL27" s="433"/>
      <c r="BM27" s="433"/>
      <c r="BN27" s="433"/>
      <c r="BO27" s="433"/>
      <c r="BP27" s="433"/>
      <c r="BQ27" s="433"/>
      <c r="BR27" s="433"/>
      <c r="BS27" s="433"/>
      <c r="BT27" s="433"/>
      <c r="BU27" s="433"/>
      <c r="BV27" s="433"/>
      <c r="BW27" s="433"/>
      <c r="BX27" s="433"/>
      <c r="BY27" s="433"/>
      <c r="BZ27" s="433"/>
      <c r="CA27" s="433"/>
      <c r="CB27" s="433"/>
      <c r="CC27" s="433"/>
      <c r="CD27" s="433"/>
      <c r="CE27" s="433"/>
      <c r="CF27" s="433"/>
      <c r="CG27" s="433"/>
      <c r="CH27" s="433"/>
      <c r="CI27" s="433"/>
      <c r="CJ27" s="433"/>
      <c r="CK27" s="433"/>
      <c r="CL27" s="433"/>
      <c r="CM27" s="434"/>
    </row>
    <row r="28" spans="1:91" ht="15" customHeight="1" x14ac:dyDescent="0.15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326" t="s">
        <v>187</v>
      </c>
      <c r="W28" s="326"/>
      <c r="X28" s="326"/>
      <c r="Y28" s="326"/>
      <c r="Z28" s="326"/>
      <c r="AA28" s="326"/>
      <c r="AB28" s="326"/>
      <c r="AC28" s="326"/>
      <c r="AD28" s="326"/>
      <c r="AE28" s="326"/>
      <c r="AF28" s="326" t="s">
        <v>9</v>
      </c>
      <c r="AG28" s="326"/>
      <c r="AH28" s="326"/>
      <c r="AI28" s="326"/>
      <c r="AJ28" s="326"/>
      <c r="AK28" s="326"/>
      <c r="AL28" s="326"/>
      <c r="AM28" s="326"/>
      <c r="AN28" s="326"/>
      <c r="AO28" s="326"/>
      <c r="AP28" s="326" t="s">
        <v>10</v>
      </c>
      <c r="AQ28" s="326"/>
      <c r="AR28" s="326"/>
      <c r="AS28" s="326"/>
      <c r="AT28" s="326"/>
      <c r="AU28" s="326"/>
      <c r="AV28" s="326"/>
      <c r="AW28" s="326"/>
      <c r="AX28" s="326"/>
      <c r="AY28" s="326"/>
      <c r="AZ28" s="326" t="s">
        <v>11</v>
      </c>
      <c r="BA28" s="326"/>
      <c r="BB28" s="326"/>
      <c r="BC28" s="326"/>
      <c r="BD28" s="326"/>
      <c r="BE28" s="326"/>
      <c r="BF28" s="326"/>
      <c r="BG28" s="326"/>
      <c r="BH28" s="326"/>
      <c r="BI28" s="326"/>
      <c r="BJ28" s="410" t="s">
        <v>186</v>
      </c>
      <c r="BK28" s="411"/>
      <c r="BL28" s="411"/>
      <c r="BM28" s="411"/>
      <c r="BN28" s="411"/>
      <c r="BO28" s="411"/>
      <c r="BP28" s="411"/>
      <c r="BQ28" s="411"/>
      <c r="BR28" s="411"/>
      <c r="BS28" s="411"/>
      <c r="BT28" s="410" t="s">
        <v>12</v>
      </c>
      <c r="BU28" s="411"/>
      <c r="BV28" s="411"/>
      <c r="BW28" s="411"/>
      <c r="BX28" s="411"/>
      <c r="BY28" s="411"/>
      <c r="BZ28" s="411"/>
      <c r="CA28" s="411"/>
      <c r="CB28" s="411"/>
      <c r="CC28" s="412"/>
      <c r="CD28" s="326" t="s">
        <v>13</v>
      </c>
      <c r="CE28" s="326"/>
      <c r="CF28" s="326"/>
      <c r="CG28" s="326"/>
      <c r="CH28" s="326"/>
      <c r="CI28" s="326"/>
      <c r="CJ28" s="326"/>
      <c r="CK28" s="326"/>
      <c r="CL28" s="326"/>
      <c r="CM28" s="430"/>
    </row>
    <row r="29" spans="1:91" ht="16.5" customHeight="1" x14ac:dyDescent="0.15">
      <c r="A29" s="435" t="s">
        <v>14</v>
      </c>
      <c r="B29" s="436"/>
      <c r="C29" s="436"/>
      <c r="D29" s="436"/>
      <c r="E29" s="436"/>
      <c r="F29" s="436"/>
      <c r="G29" s="436"/>
      <c r="H29" s="436"/>
      <c r="I29" s="436"/>
      <c r="J29" s="433" t="s">
        <v>15</v>
      </c>
      <c r="K29" s="433"/>
      <c r="L29" s="433"/>
      <c r="M29" s="433"/>
      <c r="N29" s="433"/>
      <c r="O29" s="433"/>
      <c r="P29" s="433"/>
      <c r="Q29" s="433"/>
      <c r="R29" s="433"/>
      <c r="S29" s="433"/>
      <c r="T29" s="433"/>
      <c r="U29" s="433"/>
      <c r="V29" s="378" t="str">
        <f>IF(入力シート!$D53="","",入力シート!D53)</f>
        <v/>
      </c>
      <c r="W29" s="379"/>
      <c r="X29" s="379"/>
      <c r="Y29" s="379"/>
      <c r="Z29" s="379"/>
      <c r="AA29" s="379"/>
      <c r="AB29" s="379"/>
      <c r="AC29" s="379"/>
      <c r="AD29" s="379"/>
      <c r="AE29" s="387"/>
      <c r="AF29" s="378" t="str">
        <f>IF(入力シート!$D57="","",入力シート!D57)</f>
        <v/>
      </c>
      <c r="AG29" s="379"/>
      <c r="AH29" s="379"/>
      <c r="AI29" s="379"/>
      <c r="AJ29" s="379"/>
      <c r="AK29" s="379"/>
      <c r="AL29" s="379"/>
      <c r="AM29" s="379"/>
      <c r="AN29" s="379"/>
      <c r="AO29" s="387"/>
      <c r="AP29" s="378" t="str">
        <f>IF(入力シート!$D61="","",入力シート!D61)</f>
        <v/>
      </c>
      <c r="AQ29" s="379"/>
      <c r="AR29" s="379"/>
      <c r="AS29" s="379"/>
      <c r="AT29" s="379"/>
      <c r="AU29" s="379"/>
      <c r="AV29" s="379"/>
      <c r="AW29" s="379"/>
      <c r="AX29" s="379"/>
      <c r="AY29" s="387"/>
      <c r="AZ29" s="389" t="str">
        <f>IF(入力シート!$D65="","",入力シート!D65)</f>
        <v/>
      </c>
      <c r="BA29" s="389"/>
      <c r="BB29" s="389"/>
      <c r="BC29" s="389"/>
      <c r="BD29" s="389"/>
      <c r="BE29" s="389"/>
      <c r="BF29" s="389"/>
      <c r="BG29" s="389"/>
      <c r="BH29" s="389"/>
      <c r="BI29" s="389"/>
      <c r="BJ29" s="376" t="str">
        <f>IF(入力シート!$D69="","",入力シート!D69)</f>
        <v/>
      </c>
      <c r="BK29" s="377"/>
      <c r="BL29" s="377"/>
      <c r="BM29" s="377"/>
      <c r="BN29" s="377"/>
      <c r="BO29" s="377"/>
      <c r="BP29" s="377"/>
      <c r="BQ29" s="377"/>
      <c r="BR29" s="377"/>
      <c r="BS29" s="377"/>
      <c r="BT29" s="376" t="str">
        <f>IF(入力シート!$D73="","",入力シート!D73)</f>
        <v/>
      </c>
      <c r="BU29" s="377"/>
      <c r="BV29" s="377"/>
      <c r="BW29" s="377"/>
      <c r="BX29" s="377"/>
      <c r="BY29" s="377"/>
      <c r="BZ29" s="377"/>
      <c r="CA29" s="377"/>
      <c r="CB29" s="377"/>
      <c r="CC29" s="386"/>
      <c r="CD29" s="376">
        <f>IF(入力シート!$D77="","",入力シート!D77)</f>
        <v>0</v>
      </c>
      <c r="CE29" s="377"/>
      <c r="CF29" s="377"/>
      <c r="CG29" s="377"/>
      <c r="CH29" s="377"/>
      <c r="CI29" s="377"/>
      <c r="CJ29" s="377"/>
      <c r="CK29" s="377"/>
      <c r="CL29" s="377"/>
      <c r="CM29" s="384"/>
    </row>
    <row r="30" spans="1:91" ht="16.5" customHeight="1" x14ac:dyDescent="0.15">
      <c r="A30" s="435"/>
      <c r="B30" s="436"/>
      <c r="C30" s="436"/>
      <c r="D30" s="436"/>
      <c r="E30" s="436"/>
      <c r="F30" s="436"/>
      <c r="G30" s="436"/>
      <c r="H30" s="436"/>
      <c r="I30" s="436"/>
      <c r="J30" s="433" t="s">
        <v>16</v>
      </c>
      <c r="K30" s="433"/>
      <c r="L30" s="433"/>
      <c r="M30" s="433"/>
      <c r="N30" s="433"/>
      <c r="O30" s="433"/>
      <c r="P30" s="433"/>
      <c r="Q30" s="433"/>
      <c r="R30" s="433"/>
      <c r="S30" s="433"/>
      <c r="T30" s="433"/>
      <c r="U30" s="433"/>
      <c r="V30" s="378" t="str">
        <f>IF(入力シート!$D54="","",入力シート!D54)</f>
        <v/>
      </c>
      <c r="W30" s="379"/>
      <c r="X30" s="379"/>
      <c r="Y30" s="379"/>
      <c r="Z30" s="379"/>
      <c r="AA30" s="379"/>
      <c r="AB30" s="379"/>
      <c r="AC30" s="379"/>
      <c r="AD30" s="379"/>
      <c r="AE30" s="387"/>
      <c r="AF30" s="378" t="str">
        <f>IF(入力シート!$D58="","",入力シート!D58)</f>
        <v/>
      </c>
      <c r="AG30" s="379"/>
      <c r="AH30" s="379"/>
      <c r="AI30" s="379"/>
      <c r="AJ30" s="379"/>
      <c r="AK30" s="379"/>
      <c r="AL30" s="379"/>
      <c r="AM30" s="379"/>
      <c r="AN30" s="379"/>
      <c r="AO30" s="387"/>
      <c r="AP30" s="378" t="str">
        <f>IF(入力シート!$D62="","",入力シート!D62)</f>
        <v/>
      </c>
      <c r="AQ30" s="379"/>
      <c r="AR30" s="379"/>
      <c r="AS30" s="379"/>
      <c r="AT30" s="379"/>
      <c r="AU30" s="379"/>
      <c r="AV30" s="379"/>
      <c r="AW30" s="379"/>
      <c r="AX30" s="379"/>
      <c r="AY30" s="387"/>
      <c r="AZ30" s="389" t="str">
        <f>IF(入力シート!$D66="","",入力シート!D66)</f>
        <v/>
      </c>
      <c r="BA30" s="389"/>
      <c r="BB30" s="389"/>
      <c r="BC30" s="389"/>
      <c r="BD30" s="389"/>
      <c r="BE30" s="389"/>
      <c r="BF30" s="389"/>
      <c r="BG30" s="389"/>
      <c r="BH30" s="389"/>
      <c r="BI30" s="389"/>
      <c r="BJ30" s="376" t="str">
        <f>IF(入力シート!$D70="","",入力シート!D70)</f>
        <v/>
      </c>
      <c r="BK30" s="377"/>
      <c r="BL30" s="377"/>
      <c r="BM30" s="377"/>
      <c r="BN30" s="377"/>
      <c r="BO30" s="377"/>
      <c r="BP30" s="377"/>
      <c r="BQ30" s="377"/>
      <c r="BR30" s="377"/>
      <c r="BS30" s="377"/>
      <c r="BT30" s="376" t="str">
        <f>IF(入力シート!$D74="","",入力シート!D74)</f>
        <v/>
      </c>
      <c r="BU30" s="377"/>
      <c r="BV30" s="377"/>
      <c r="BW30" s="377"/>
      <c r="BX30" s="377"/>
      <c r="BY30" s="377"/>
      <c r="BZ30" s="377"/>
      <c r="CA30" s="377"/>
      <c r="CB30" s="377"/>
      <c r="CC30" s="386"/>
      <c r="CD30" s="376">
        <f>IF(入力シート!$D78="","",入力シート!D78)</f>
        <v>0</v>
      </c>
      <c r="CE30" s="377"/>
      <c r="CF30" s="377"/>
      <c r="CG30" s="377"/>
      <c r="CH30" s="377"/>
      <c r="CI30" s="377"/>
      <c r="CJ30" s="377"/>
      <c r="CK30" s="377"/>
      <c r="CL30" s="377"/>
      <c r="CM30" s="384"/>
    </row>
    <row r="31" spans="1:91" ht="16.5" customHeight="1" x14ac:dyDescent="0.15">
      <c r="A31" s="435" t="s">
        <v>17</v>
      </c>
      <c r="B31" s="436"/>
      <c r="C31" s="436"/>
      <c r="D31" s="436"/>
      <c r="E31" s="436"/>
      <c r="F31" s="436"/>
      <c r="G31" s="436"/>
      <c r="H31" s="436"/>
      <c r="I31" s="436"/>
      <c r="J31" s="433" t="s">
        <v>15</v>
      </c>
      <c r="K31" s="433"/>
      <c r="L31" s="433"/>
      <c r="M31" s="433"/>
      <c r="N31" s="433"/>
      <c r="O31" s="433"/>
      <c r="P31" s="433"/>
      <c r="Q31" s="433"/>
      <c r="R31" s="433"/>
      <c r="S31" s="433"/>
      <c r="T31" s="433"/>
      <c r="U31" s="433"/>
      <c r="V31" s="378" t="str">
        <f>IF(入力シート!$D55="","",入力シート!D55)</f>
        <v/>
      </c>
      <c r="W31" s="379"/>
      <c r="X31" s="379"/>
      <c r="Y31" s="379"/>
      <c r="Z31" s="379"/>
      <c r="AA31" s="379"/>
      <c r="AB31" s="379"/>
      <c r="AC31" s="379"/>
      <c r="AD31" s="379"/>
      <c r="AE31" s="387"/>
      <c r="AF31" s="378" t="str">
        <f>IF(入力シート!$D59="","",入力シート!D59)</f>
        <v/>
      </c>
      <c r="AG31" s="379"/>
      <c r="AH31" s="379"/>
      <c r="AI31" s="379"/>
      <c r="AJ31" s="379"/>
      <c r="AK31" s="379"/>
      <c r="AL31" s="379"/>
      <c r="AM31" s="379"/>
      <c r="AN31" s="379"/>
      <c r="AO31" s="387"/>
      <c r="AP31" s="378" t="str">
        <f>IF(入力シート!$D63="","",入力シート!D63)</f>
        <v/>
      </c>
      <c r="AQ31" s="379"/>
      <c r="AR31" s="379"/>
      <c r="AS31" s="379"/>
      <c r="AT31" s="379"/>
      <c r="AU31" s="379"/>
      <c r="AV31" s="379"/>
      <c r="AW31" s="379"/>
      <c r="AX31" s="379"/>
      <c r="AY31" s="387"/>
      <c r="AZ31" s="389" t="str">
        <f>IF(入力シート!$D67="","",入力シート!D67)</f>
        <v/>
      </c>
      <c r="BA31" s="389"/>
      <c r="BB31" s="389"/>
      <c r="BC31" s="389"/>
      <c r="BD31" s="389"/>
      <c r="BE31" s="389"/>
      <c r="BF31" s="389"/>
      <c r="BG31" s="389"/>
      <c r="BH31" s="389"/>
      <c r="BI31" s="389"/>
      <c r="BJ31" s="376" t="str">
        <f>IF(入力シート!$D71="","",入力シート!D71)</f>
        <v/>
      </c>
      <c r="BK31" s="377"/>
      <c r="BL31" s="377"/>
      <c r="BM31" s="377"/>
      <c r="BN31" s="377"/>
      <c r="BO31" s="377"/>
      <c r="BP31" s="377"/>
      <c r="BQ31" s="377"/>
      <c r="BR31" s="377"/>
      <c r="BS31" s="377"/>
      <c r="BT31" s="376" t="str">
        <f>IF(入力シート!$D75="","",入力シート!D75)</f>
        <v/>
      </c>
      <c r="BU31" s="377"/>
      <c r="BV31" s="377"/>
      <c r="BW31" s="377"/>
      <c r="BX31" s="377"/>
      <c r="BY31" s="377"/>
      <c r="BZ31" s="377"/>
      <c r="CA31" s="377"/>
      <c r="CB31" s="377"/>
      <c r="CC31" s="386"/>
      <c r="CD31" s="376">
        <f>IF(入力シート!$D79="","",入力シート!D79)</f>
        <v>0</v>
      </c>
      <c r="CE31" s="377"/>
      <c r="CF31" s="377"/>
      <c r="CG31" s="377"/>
      <c r="CH31" s="377"/>
      <c r="CI31" s="377"/>
      <c r="CJ31" s="377"/>
      <c r="CK31" s="377"/>
      <c r="CL31" s="377"/>
      <c r="CM31" s="384"/>
    </row>
    <row r="32" spans="1:91" ht="16.5" customHeight="1" x14ac:dyDescent="0.15">
      <c r="A32" s="513"/>
      <c r="B32" s="514"/>
      <c r="C32" s="514"/>
      <c r="D32" s="514"/>
      <c r="E32" s="514"/>
      <c r="F32" s="514"/>
      <c r="G32" s="514"/>
      <c r="H32" s="514"/>
      <c r="I32" s="514"/>
      <c r="J32" s="515" t="s">
        <v>16</v>
      </c>
      <c r="K32" s="515"/>
      <c r="L32" s="515"/>
      <c r="M32" s="515"/>
      <c r="N32" s="515"/>
      <c r="O32" s="515"/>
      <c r="P32" s="515"/>
      <c r="Q32" s="515"/>
      <c r="R32" s="515"/>
      <c r="S32" s="515"/>
      <c r="T32" s="515"/>
      <c r="U32" s="515"/>
      <c r="V32" s="378" t="str">
        <f>IF(入力シート!$D56="","",入力シート!D56)</f>
        <v/>
      </c>
      <c r="W32" s="379"/>
      <c r="X32" s="379"/>
      <c r="Y32" s="379"/>
      <c r="Z32" s="379"/>
      <c r="AA32" s="379"/>
      <c r="AB32" s="379"/>
      <c r="AC32" s="379"/>
      <c r="AD32" s="379"/>
      <c r="AE32" s="387"/>
      <c r="AF32" s="378" t="str">
        <f>IF(入力シート!$D60="","",入力シート!D60)</f>
        <v/>
      </c>
      <c r="AG32" s="379"/>
      <c r="AH32" s="379"/>
      <c r="AI32" s="379"/>
      <c r="AJ32" s="379"/>
      <c r="AK32" s="379"/>
      <c r="AL32" s="379"/>
      <c r="AM32" s="379"/>
      <c r="AN32" s="379"/>
      <c r="AO32" s="387"/>
      <c r="AP32" s="388" t="str">
        <f>IF(入力シート!$D64="","",入力シート!D64)</f>
        <v/>
      </c>
      <c r="AQ32" s="388"/>
      <c r="AR32" s="388"/>
      <c r="AS32" s="388"/>
      <c r="AT32" s="388"/>
      <c r="AU32" s="388"/>
      <c r="AV32" s="388"/>
      <c r="AW32" s="388"/>
      <c r="AX32" s="388"/>
      <c r="AY32" s="388"/>
      <c r="AZ32" s="388" t="str">
        <f>IF(入力シート!$D68="","",入力シート!D68)</f>
        <v/>
      </c>
      <c r="BA32" s="388"/>
      <c r="BB32" s="388"/>
      <c r="BC32" s="388"/>
      <c r="BD32" s="388"/>
      <c r="BE32" s="388"/>
      <c r="BF32" s="388"/>
      <c r="BG32" s="388"/>
      <c r="BH32" s="388"/>
      <c r="BI32" s="388"/>
      <c r="BJ32" s="378" t="str">
        <f>IF(入力シート!$D72="","",入力シート!D72)</f>
        <v/>
      </c>
      <c r="BK32" s="379"/>
      <c r="BL32" s="379"/>
      <c r="BM32" s="379"/>
      <c r="BN32" s="379"/>
      <c r="BO32" s="379"/>
      <c r="BP32" s="379"/>
      <c r="BQ32" s="379"/>
      <c r="BR32" s="379"/>
      <c r="BS32" s="379"/>
      <c r="BT32" s="378" t="str">
        <f>IF(入力シート!$D76="","",入力シート!D76)</f>
        <v/>
      </c>
      <c r="BU32" s="379"/>
      <c r="BV32" s="379"/>
      <c r="BW32" s="379"/>
      <c r="BX32" s="379"/>
      <c r="BY32" s="379"/>
      <c r="BZ32" s="379"/>
      <c r="CA32" s="379"/>
      <c r="CB32" s="379"/>
      <c r="CC32" s="387"/>
      <c r="CD32" s="378">
        <f>IF(入力シート!$D80="","",入力シート!D80)</f>
        <v>0</v>
      </c>
      <c r="CE32" s="379"/>
      <c r="CF32" s="379"/>
      <c r="CG32" s="379"/>
      <c r="CH32" s="379"/>
      <c r="CI32" s="379"/>
      <c r="CJ32" s="379"/>
      <c r="CK32" s="379"/>
      <c r="CL32" s="379"/>
      <c r="CM32" s="385"/>
    </row>
    <row r="33" spans="1:92" ht="15" customHeight="1" x14ac:dyDescent="0.15">
      <c r="A33" s="327" t="s">
        <v>345</v>
      </c>
      <c r="B33" s="328"/>
      <c r="C33" s="328"/>
      <c r="D33" s="328"/>
      <c r="E33" s="328"/>
      <c r="F33" s="328"/>
      <c r="G33" s="328"/>
      <c r="H33" s="328"/>
      <c r="I33" s="328"/>
      <c r="J33" s="328"/>
      <c r="K33" s="328"/>
      <c r="L33" s="328"/>
      <c r="M33" s="328"/>
      <c r="N33" s="328"/>
      <c r="O33" s="328"/>
      <c r="P33" s="328"/>
      <c r="Q33" s="328"/>
      <c r="R33" s="328"/>
      <c r="S33" s="328"/>
      <c r="T33" s="328"/>
      <c r="U33" s="328"/>
      <c r="V33" s="328"/>
      <c r="W33" s="328"/>
      <c r="X33" s="328"/>
      <c r="Y33" s="328"/>
      <c r="Z33" s="328"/>
      <c r="AA33" s="328"/>
      <c r="AB33" s="328"/>
      <c r="AC33" s="328"/>
      <c r="AD33" s="328"/>
      <c r="AE33" s="328"/>
      <c r="AF33" s="328"/>
      <c r="AG33" s="328"/>
      <c r="AH33" s="328"/>
      <c r="AI33" s="328"/>
      <c r="AJ33" s="328"/>
      <c r="AK33" s="328"/>
      <c r="AL33" s="328"/>
      <c r="AM33" s="328"/>
      <c r="AN33" s="328"/>
      <c r="AO33" s="328"/>
      <c r="AP33" s="328"/>
      <c r="AQ33" s="328"/>
      <c r="AR33" s="328"/>
      <c r="AS33" s="328"/>
      <c r="AT33" s="328"/>
      <c r="AU33" s="328"/>
      <c r="AV33" s="328"/>
      <c r="AW33" s="328"/>
      <c r="AX33" s="328"/>
      <c r="AY33" s="328"/>
      <c r="AZ33" s="328"/>
      <c r="BA33" s="328"/>
      <c r="BB33" s="328"/>
      <c r="BC33" s="328"/>
      <c r="BD33" s="328"/>
      <c r="BE33" s="328"/>
      <c r="BF33" s="328"/>
      <c r="BG33" s="328"/>
      <c r="BH33" s="328"/>
      <c r="BI33" s="328"/>
      <c r="BJ33" s="328"/>
      <c r="BK33" s="328"/>
      <c r="BL33" s="328"/>
      <c r="BM33" s="328"/>
      <c r="BN33" s="328"/>
      <c r="BO33" s="328"/>
      <c r="BP33" s="328"/>
      <c r="BQ33" s="328"/>
      <c r="BR33" s="328"/>
      <c r="BS33" s="328"/>
      <c r="BT33" s="328"/>
      <c r="BU33" s="328"/>
      <c r="BV33" s="328"/>
      <c r="BW33" s="328"/>
      <c r="BX33" s="328"/>
      <c r="BY33" s="328"/>
      <c r="BZ33" s="328"/>
      <c r="CA33" s="328"/>
      <c r="CB33" s="328"/>
      <c r="CC33" s="328"/>
      <c r="CD33" s="328"/>
      <c r="CE33" s="328"/>
      <c r="CF33" s="328"/>
      <c r="CG33" s="328"/>
      <c r="CH33" s="328"/>
      <c r="CI33" s="328"/>
      <c r="CJ33" s="328"/>
      <c r="CK33" s="328"/>
      <c r="CL33" s="328"/>
      <c r="CM33" s="329"/>
    </row>
    <row r="34" spans="1:92" ht="15" customHeight="1" x14ac:dyDescent="0.15">
      <c r="A34" s="332" t="s">
        <v>190</v>
      </c>
      <c r="B34" s="333"/>
      <c r="C34" s="333"/>
      <c r="D34" s="333"/>
      <c r="E34" s="333"/>
      <c r="F34" s="333"/>
      <c r="G34" s="333"/>
      <c r="H34" s="333"/>
      <c r="I34" s="333"/>
      <c r="J34" s="333"/>
      <c r="K34" s="333"/>
      <c r="L34" s="333"/>
      <c r="M34" s="333"/>
      <c r="N34" s="333"/>
      <c r="O34" s="333"/>
      <c r="P34" s="333"/>
      <c r="Q34" s="333"/>
      <c r="R34" s="333"/>
      <c r="S34" s="335" t="s">
        <v>191</v>
      </c>
      <c r="T34" s="336"/>
      <c r="U34" s="336"/>
      <c r="V34" s="336"/>
      <c r="W34" s="336"/>
      <c r="X34" s="336"/>
      <c r="Y34" s="336"/>
      <c r="Z34" s="336"/>
      <c r="AA34" s="336"/>
      <c r="AB34" s="336"/>
      <c r="AC34" s="336"/>
      <c r="AD34" s="336"/>
      <c r="AE34" s="336"/>
      <c r="AF34" s="336"/>
      <c r="AG34" s="336"/>
      <c r="AH34" s="336"/>
      <c r="AI34" s="336"/>
      <c r="AJ34" s="336"/>
      <c r="AK34" s="336"/>
      <c r="AL34" s="336"/>
      <c r="AM34" s="336"/>
      <c r="AN34" s="336"/>
      <c r="AO34" s="336"/>
      <c r="AP34" s="336"/>
      <c r="AQ34" s="336"/>
      <c r="AR34" s="337"/>
      <c r="AS34" s="333" t="s">
        <v>192</v>
      </c>
      <c r="AT34" s="333"/>
      <c r="AU34" s="333"/>
      <c r="AV34" s="333"/>
      <c r="AW34" s="333"/>
      <c r="AX34" s="333"/>
      <c r="AY34" s="333"/>
      <c r="AZ34" s="333"/>
      <c r="BA34" s="333"/>
      <c r="BB34" s="333"/>
      <c r="BC34" s="333"/>
      <c r="BD34" s="333"/>
      <c r="BE34" s="333"/>
      <c r="BF34" s="333"/>
      <c r="BG34" s="333"/>
      <c r="BH34" s="333"/>
      <c r="BI34" s="333"/>
      <c r="BJ34" s="333"/>
      <c r="BK34" s="333"/>
      <c r="BL34" s="333"/>
      <c r="BM34" s="333"/>
      <c r="BN34" s="333"/>
      <c r="BO34" s="333"/>
      <c r="BP34" s="333"/>
      <c r="BQ34" s="333"/>
      <c r="BR34" s="333"/>
      <c r="BS34" s="323" t="s">
        <v>195</v>
      </c>
      <c r="BT34" s="324"/>
      <c r="BU34" s="324"/>
      <c r="BV34" s="324"/>
      <c r="BW34" s="324"/>
      <c r="BX34" s="324"/>
      <c r="BY34" s="324"/>
      <c r="BZ34" s="324"/>
      <c r="CA34" s="324"/>
      <c r="CB34" s="324"/>
      <c r="CC34" s="325"/>
      <c r="CD34" s="382" t="s">
        <v>194</v>
      </c>
      <c r="CE34" s="368"/>
      <c r="CF34" s="368"/>
      <c r="CG34" s="368"/>
      <c r="CH34" s="368"/>
      <c r="CI34" s="368"/>
      <c r="CJ34" s="368"/>
      <c r="CK34" s="368"/>
      <c r="CL34" s="368"/>
      <c r="CM34" s="383"/>
    </row>
    <row r="35" spans="1:92" ht="13.5" customHeight="1" x14ac:dyDescent="0.15">
      <c r="A35" s="352" t="s">
        <v>188</v>
      </c>
      <c r="B35" s="353"/>
      <c r="C35" s="353"/>
      <c r="D35" s="353"/>
      <c r="E35" s="353"/>
      <c r="F35" s="353"/>
      <c r="G35" s="330" t="str">
        <f>IF(入力シート!$D81="管理栄養士","①管理栄養士
2 栄　養　士",IF(入力シート!$D81="栄養士","1 管理栄養士
②栄　養　士","1 管理栄養士
2 栄　養　士"))</f>
        <v>1 管理栄養士
2 栄　養　士</v>
      </c>
      <c r="H35" s="330"/>
      <c r="I35" s="330"/>
      <c r="J35" s="330"/>
      <c r="K35" s="330"/>
      <c r="L35" s="330"/>
      <c r="M35" s="330"/>
      <c r="N35" s="330"/>
      <c r="O35" s="330"/>
      <c r="P35" s="330"/>
      <c r="Q35" s="330"/>
      <c r="R35" s="330"/>
      <c r="S35" s="334" t="str">
        <f>IF(入力シート!$D82="","",入力シート!D82)</f>
        <v/>
      </c>
      <c r="T35" s="334"/>
      <c r="U35" s="334"/>
      <c r="V35" s="334"/>
      <c r="W35" s="334"/>
      <c r="X35" s="334"/>
      <c r="Y35" s="334"/>
      <c r="Z35" s="334"/>
      <c r="AA35" s="334"/>
      <c r="AB35" s="334"/>
      <c r="AC35" s="334"/>
      <c r="AD35" s="334"/>
      <c r="AE35" s="334"/>
      <c r="AF35" s="334"/>
      <c r="AG35" s="334"/>
      <c r="AH35" s="334"/>
      <c r="AI35" s="334"/>
      <c r="AJ35" s="334"/>
      <c r="AK35" s="334"/>
      <c r="AL35" s="334"/>
      <c r="AM35" s="334"/>
      <c r="AN35" s="334"/>
      <c r="AO35" s="334"/>
      <c r="AP35" s="334"/>
      <c r="AQ35" s="334"/>
      <c r="AR35" s="334"/>
      <c r="AS35" s="321" t="str">
        <f>IF(入力シート!$D83="","",入力シート!D83)</f>
        <v/>
      </c>
      <c r="AT35" s="317"/>
      <c r="AU35" s="317"/>
      <c r="AV35" s="317"/>
      <c r="AW35" s="317"/>
      <c r="AX35" s="317"/>
      <c r="AY35" s="317"/>
      <c r="AZ35" s="317"/>
      <c r="BA35" s="317" t="s">
        <v>193</v>
      </c>
      <c r="BB35" s="317"/>
      <c r="BC35" s="317"/>
      <c r="BD35" s="317" t="str">
        <f>IF(入力シート!$D84="","",入力シート!D84)</f>
        <v/>
      </c>
      <c r="BE35" s="317"/>
      <c r="BF35" s="317"/>
      <c r="BG35" s="317"/>
      <c r="BH35" s="317"/>
      <c r="BI35" s="317"/>
      <c r="BJ35" s="317"/>
      <c r="BK35" s="317"/>
      <c r="BL35" s="317"/>
      <c r="BM35" s="317"/>
      <c r="BN35" s="317"/>
      <c r="BO35" s="317"/>
      <c r="BP35" s="317"/>
      <c r="BQ35" s="317"/>
      <c r="BR35" s="318"/>
      <c r="BS35" s="321" t="str">
        <f>IF(入力シート!$D85="","",入力シート!D85)</f>
        <v/>
      </c>
      <c r="BT35" s="317"/>
      <c r="BU35" s="317"/>
      <c r="BV35" s="317"/>
      <c r="BW35" s="317"/>
      <c r="BX35" s="317"/>
      <c r="BY35" s="317"/>
      <c r="BZ35" s="317"/>
      <c r="CA35" s="317" t="s">
        <v>193</v>
      </c>
      <c r="CB35" s="317"/>
      <c r="CC35" s="318"/>
      <c r="CD35" s="311" t="str">
        <f>IF(入力シート!$D86="常勤","○常　勤
　非常勤",IF(入力シート!$D86="非常勤","　常　勤
○非常勤","　常　勤
　非常勤"))</f>
        <v>　常　勤
　非常勤</v>
      </c>
      <c r="CE35" s="312"/>
      <c r="CF35" s="312"/>
      <c r="CG35" s="312"/>
      <c r="CH35" s="312"/>
      <c r="CI35" s="312"/>
      <c r="CJ35" s="312"/>
      <c r="CK35" s="312"/>
      <c r="CL35" s="312"/>
      <c r="CM35" s="313"/>
      <c r="CN35" s="65"/>
    </row>
    <row r="36" spans="1:92" ht="13.5" customHeight="1" x14ac:dyDescent="0.15">
      <c r="A36" s="352"/>
      <c r="B36" s="353"/>
      <c r="C36" s="353"/>
      <c r="D36" s="353"/>
      <c r="E36" s="353"/>
      <c r="F36" s="353"/>
      <c r="G36" s="330"/>
      <c r="H36" s="330"/>
      <c r="I36" s="330"/>
      <c r="J36" s="330"/>
      <c r="K36" s="330"/>
      <c r="L36" s="330"/>
      <c r="M36" s="330"/>
      <c r="N36" s="330"/>
      <c r="O36" s="330"/>
      <c r="P36" s="330"/>
      <c r="Q36" s="330"/>
      <c r="R36" s="330"/>
      <c r="S36" s="334"/>
      <c r="T36" s="334"/>
      <c r="U36" s="334"/>
      <c r="V36" s="334"/>
      <c r="W36" s="334"/>
      <c r="X36" s="334"/>
      <c r="Y36" s="334"/>
      <c r="Z36" s="334"/>
      <c r="AA36" s="334"/>
      <c r="AB36" s="334"/>
      <c r="AC36" s="334"/>
      <c r="AD36" s="334"/>
      <c r="AE36" s="334"/>
      <c r="AF36" s="334"/>
      <c r="AG36" s="334"/>
      <c r="AH36" s="334"/>
      <c r="AI36" s="334"/>
      <c r="AJ36" s="334"/>
      <c r="AK36" s="334"/>
      <c r="AL36" s="334"/>
      <c r="AM36" s="334"/>
      <c r="AN36" s="334"/>
      <c r="AO36" s="334"/>
      <c r="AP36" s="334"/>
      <c r="AQ36" s="334"/>
      <c r="AR36" s="334"/>
      <c r="AS36" s="349"/>
      <c r="AT36" s="350"/>
      <c r="AU36" s="350"/>
      <c r="AV36" s="350"/>
      <c r="AW36" s="350"/>
      <c r="AX36" s="350"/>
      <c r="AY36" s="350"/>
      <c r="AZ36" s="350"/>
      <c r="BA36" s="350"/>
      <c r="BB36" s="350"/>
      <c r="BC36" s="350"/>
      <c r="BD36" s="350"/>
      <c r="BE36" s="350"/>
      <c r="BF36" s="350"/>
      <c r="BG36" s="350"/>
      <c r="BH36" s="350"/>
      <c r="BI36" s="350"/>
      <c r="BJ36" s="350"/>
      <c r="BK36" s="350"/>
      <c r="BL36" s="350"/>
      <c r="BM36" s="350"/>
      <c r="BN36" s="350"/>
      <c r="BO36" s="350"/>
      <c r="BP36" s="350"/>
      <c r="BQ36" s="350"/>
      <c r="BR36" s="351"/>
      <c r="BS36" s="322"/>
      <c r="BT36" s="319"/>
      <c r="BU36" s="319"/>
      <c r="BV36" s="319"/>
      <c r="BW36" s="319"/>
      <c r="BX36" s="319"/>
      <c r="BY36" s="319"/>
      <c r="BZ36" s="319"/>
      <c r="CA36" s="319"/>
      <c r="CB36" s="319"/>
      <c r="CC36" s="320"/>
      <c r="CD36" s="314"/>
      <c r="CE36" s="315"/>
      <c r="CF36" s="315"/>
      <c r="CG36" s="315"/>
      <c r="CH36" s="315"/>
      <c r="CI36" s="315"/>
      <c r="CJ36" s="315"/>
      <c r="CK36" s="315"/>
      <c r="CL36" s="315"/>
      <c r="CM36" s="316"/>
      <c r="CN36" s="65"/>
    </row>
    <row r="37" spans="1:92" ht="13.5" customHeight="1" x14ac:dyDescent="0.15">
      <c r="A37" s="352" t="s">
        <v>189</v>
      </c>
      <c r="B37" s="353"/>
      <c r="C37" s="353"/>
      <c r="D37" s="353"/>
      <c r="E37" s="353"/>
      <c r="F37" s="353"/>
      <c r="G37" s="331" t="str">
        <f>IF(入力シート!$D87="管理栄養士","①管理栄養士
2 栄　養　士",IF(入力シート!$D87="栄養士","1 管理栄養士
②栄　養　士","1 管理栄養士
2 栄　養　士"))</f>
        <v>1 管理栄養士
2 栄　養　士</v>
      </c>
      <c r="H37" s="331"/>
      <c r="I37" s="331"/>
      <c r="J37" s="331"/>
      <c r="K37" s="331"/>
      <c r="L37" s="331"/>
      <c r="M37" s="331"/>
      <c r="N37" s="331"/>
      <c r="O37" s="331"/>
      <c r="P37" s="331"/>
      <c r="Q37" s="331"/>
      <c r="R37" s="331"/>
      <c r="S37" s="334" t="str">
        <f>IF(入力シート!$D88="","",入力シート!D88)</f>
        <v/>
      </c>
      <c r="T37" s="334"/>
      <c r="U37" s="334"/>
      <c r="V37" s="334"/>
      <c r="W37" s="334"/>
      <c r="X37" s="334"/>
      <c r="Y37" s="334"/>
      <c r="Z37" s="334"/>
      <c r="AA37" s="334"/>
      <c r="AB37" s="334"/>
      <c r="AC37" s="334"/>
      <c r="AD37" s="334"/>
      <c r="AE37" s="334"/>
      <c r="AF37" s="334"/>
      <c r="AG37" s="334"/>
      <c r="AH37" s="334"/>
      <c r="AI37" s="334"/>
      <c r="AJ37" s="334"/>
      <c r="AK37" s="334"/>
      <c r="AL37" s="334"/>
      <c r="AM37" s="334"/>
      <c r="AN37" s="334"/>
      <c r="AO37" s="334"/>
      <c r="AP37" s="334"/>
      <c r="AQ37" s="334"/>
      <c r="AR37" s="334"/>
      <c r="AS37" s="321" t="str">
        <f>IF(入力シート!$D89="","",入力シート!D89)</f>
        <v/>
      </c>
      <c r="AT37" s="317"/>
      <c r="AU37" s="317"/>
      <c r="AV37" s="317"/>
      <c r="AW37" s="317"/>
      <c r="AX37" s="317"/>
      <c r="AY37" s="317"/>
      <c r="AZ37" s="317"/>
      <c r="BA37" s="317" t="s">
        <v>193</v>
      </c>
      <c r="BB37" s="317"/>
      <c r="BC37" s="317"/>
      <c r="BD37" s="317" t="str">
        <f>IF(入力シート!$D90="","",入力シート!D90)</f>
        <v/>
      </c>
      <c r="BE37" s="317"/>
      <c r="BF37" s="317"/>
      <c r="BG37" s="317"/>
      <c r="BH37" s="317"/>
      <c r="BI37" s="317"/>
      <c r="BJ37" s="317"/>
      <c r="BK37" s="317"/>
      <c r="BL37" s="317"/>
      <c r="BM37" s="317"/>
      <c r="BN37" s="317"/>
      <c r="BO37" s="317"/>
      <c r="BP37" s="317"/>
      <c r="BQ37" s="317"/>
      <c r="BR37" s="318"/>
      <c r="BS37" s="321" t="str">
        <f>IF(入力シート!$D91="","",入力シート!D91)</f>
        <v/>
      </c>
      <c r="BT37" s="317"/>
      <c r="BU37" s="317"/>
      <c r="BV37" s="317"/>
      <c r="BW37" s="317"/>
      <c r="BX37" s="317"/>
      <c r="BY37" s="317"/>
      <c r="BZ37" s="317"/>
      <c r="CA37" s="317" t="s">
        <v>193</v>
      </c>
      <c r="CB37" s="317"/>
      <c r="CC37" s="318"/>
      <c r="CD37" s="311" t="str">
        <f>IF(入力シート!$D92="常勤","○常　勤
　非常勤",IF(入力シート!$D92="非常勤","　常　勤
○非常勤","　常　勤
　非常勤"))</f>
        <v>　常　勤
　非常勤</v>
      </c>
      <c r="CE37" s="312"/>
      <c r="CF37" s="312"/>
      <c r="CG37" s="312"/>
      <c r="CH37" s="312"/>
      <c r="CI37" s="312"/>
      <c r="CJ37" s="312"/>
      <c r="CK37" s="312"/>
      <c r="CL37" s="312"/>
      <c r="CM37" s="313"/>
    </row>
    <row r="38" spans="1:92" ht="13.5" customHeight="1" x14ac:dyDescent="0.15">
      <c r="A38" s="352"/>
      <c r="B38" s="353"/>
      <c r="C38" s="353"/>
      <c r="D38" s="353"/>
      <c r="E38" s="353"/>
      <c r="F38" s="353"/>
      <c r="G38" s="331"/>
      <c r="H38" s="331"/>
      <c r="I38" s="331"/>
      <c r="J38" s="331"/>
      <c r="K38" s="331"/>
      <c r="L38" s="331"/>
      <c r="M38" s="331"/>
      <c r="N38" s="331"/>
      <c r="O38" s="331"/>
      <c r="P38" s="331"/>
      <c r="Q38" s="331"/>
      <c r="R38" s="331"/>
      <c r="S38" s="334"/>
      <c r="T38" s="334"/>
      <c r="U38" s="334"/>
      <c r="V38" s="334"/>
      <c r="W38" s="334"/>
      <c r="X38" s="334"/>
      <c r="Y38" s="338"/>
      <c r="Z38" s="338"/>
      <c r="AA38" s="338"/>
      <c r="AB38" s="338"/>
      <c r="AC38" s="338"/>
      <c r="AD38" s="338"/>
      <c r="AE38" s="338"/>
      <c r="AF38" s="338"/>
      <c r="AG38" s="338"/>
      <c r="AH38" s="338"/>
      <c r="AI38" s="338"/>
      <c r="AJ38" s="338"/>
      <c r="AK38" s="338"/>
      <c r="AL38" s="338"/>
      <c r="AM38" s="338"/>
      <c r="AN38" s="338"/>
      <c r="AO38" s="338"/>
      <c r="AP38" s="338"/>
      <c r="AQ38" s="338"/>
      <c r="AR38" s="338"/>
      <c r="AS38" s="322"/>
      <c r="AT38" s="319"/>
      <c r="AU38" s="319"/>
      <c r="AV38" s="319"/>
      <c r="AW38" s="319"/>
      <c r="AX38" s="319"/>
      <c r="AY38" s="319"/>
      <c r="AZ38" s="319"/>
      <c r="BA38" s="319"/>
      <c r="BB38" s="319"/>
      <c r="BC38" s="319"/>
      <c r="BD38" s="319"/>
      <c r="BE38" s="319"/>
      <c r="BF38" s="319"/>
      <c r="BG38" s="319"/>
      <c r="BH38" s="319"/>
      <c r="BI38" s="319"/>
      <c r="BJ38" s="319"/>
      <c r="BK38" s="319"/>
      <c r="BL38" s="319"/>
      <c r="BM38" s="319"/>
      <c r="BN38" s="319"/>
      <c r="BO38" s="319"/>
      <c r="BP38" s="319"/>
      <c r="BQ38" s="319"/>
      <c r="BR38" s="320"/>
      <c r="BS38" s="322"/>
      <c r="BT38" s="319"/>
      <c r="BU38" s="319"/>
      <c r="BV38" s="319"/>
      <c r="BW38" s="319"/>
      <c r="BX38" s="319"/>
      <c r="BY38" s="319"/>
      <c r="BZ38" s="319"/>
      <c r="CA38" s="319"/>
      <c r="CB38" s="319"/>
      <c r="CC38" s="320"/>
      <c r="CD38" s="314"/>
      <c r="CE38" s="315"/>
      <c r="CF38" s="315"/>
      <c r="CG38" s="315"/>
      <c r="CH38" s="315"/>
      <c r="CI38" s="315"/>
      <c r="CJ38" s="315"/>
      <c r="CK38" s="315"/>
      <c r="CL38" s="315"/>
      <c r="CM38" s="316"/>
    </row>
    <row r="39" spans="1:92" ht="15" customHeight="1" x14ac:dyDescent="0.15">
      <c r="A39" s="339" t="s">
        <v>196</v>
      </c>
      <c r="B39" s="340"/>
      <c r="C39" s="340"/>
      <c r="D39" s="340"/>
      <c r="E39" s="340"/>
      <c r="F39" s="340"/>
      <c r="G39" s="340"/>
      <c r="H39" s="340"/>
      <c r="I39" s="340"/>
      <c r="J39" s="340"/>
      <c r="K39" s="340"/>
      <c r="L39" s="340"/>
      <c r="M39" s="340"/>
      <c r="N39" s="340"/>
      <c r="O39" s="340"/>
      <c r="P39" s="340"/>
      <c r="Q39" s="302" t="s">
        <v>377</v>
      </c>
      <c r="R39" s="303"/>
      <c r="S39" s="303"/>
      <c r="T39" s="303"/>
      <c r="U39" s="303"/>
      <c r="V39" s="303"/>
      <c r="W39" s="303"/>
      <c r="X39" s="303"/>
      <c r="Y39" s="303"/>
      <c r="Z39" s="303"/>
      <c r="AA39" s="303"/>
      <c r="AB39" s="303"/>
      <c r="AC39" s="303"/>
      <c r="AD39" s="304"/>
      <c r="AE39" s="302" t="s">
        <v>379</v>
      </c>
      <c r="AF39" s="303"/>
      <c r="AG39" s="303"/>
      <c r="AH39" s="303"/>
      <c r="AI39" s="303"/>
      <c r="AJ39" s="303"/>
      <c r="AK39" s="303"/>
      <c r="AL39" s="303"/>
      <c r="AM39" s="303"/>
      <c r="AN39" s="304"/>
      <c r="AO39" s="302" t="s">
        <v>380</v>
      </c>
      <c r="AP39" s="303"/>
      <c r="AQ39" s="303"/>
      <c r="AR39" s="303"/>
      <c r="AS39" s="303"/>
      <c r="AT39" s="303"/>
      <c r="AU39" s="303"/>
      <c r="AV39" s="303"/>
      <c r="AW39" s="303"/>
      <c r="AX39" s="304"/>
      <c r="AY39" s="302" t="s">
        <v>381</v>
      </c>
      <c r="AZ39" s="303"/>
      <c r="BA39" s="303"/>
      <c r="BB39" s="303"/>
      <c r="BC39" s="303"/>
      <c r="BD39" s="303"/>
      <c r="BE39" s="303"/>
      <c r="BF39" s="303"/>
      <c r="BG39" s="303"/>
      <c r="BH39" s="304"/>
      <c r="BI39" s="302" t="s">
        <v>382</v>
      </c>
      <c r="BJ39" s="303"/>
      <c r="BK39" s="303"/>
      <c r="BL39" s="303"/>
      <c r="BM39" s="303"/>
      <c r="BN39" s="303"/>
      <c r="BO39" s="303"/>
      <c r="BP39" s="303"/>
      <c r="BQ39" s="303"/>
      <c r="BR39" s="304"/>
      <c r="BS39" s="302" t="s">
        <v>197</v>
      </c>
      <c r="BT39" s="303"/>
      <c r="BU39" s="303"/>
      <c r="BV39" s="303"/>
      <c r="BW39" s="303"/>
      <c r="BX39" s="303"/>
      <c r="BY39" s="303"/>
      <c r="BZ39" s="303"/>
      <c r="CA39" s="303"/>
      <c r="CB39" s="390"/>
      <c r="CC39" s="303" t="s">
        <v>378</v>
      </c>
      <c r="CD39" s="303"/>
      <c r="CE39" s="303"/>
      <c r="CF39" s="303"/>
      <c r="CG39" s="303"/>
      <c r="CH39" s="303"/>
      <c r="CI39" s="303"/>
      <c r="CJ39" s="303"/>
      <c r="CK39" s="303"/>
      <c r="CL39" s="303"/>
      <c r="CM39" s="426"/>
    </row>
    <row r="40" spans="1:92" ht="15" customHeight="1" x14ac:dyDescent="0.15">
      <c r="A40" s="341"/>
      <c r="B40" s="342"/>
      <c r="C40" s="342"/>
      <c r="D40" s="342"/>
      <c r="E40" s="342"/>
      <c r="F40" s="342"/>
      <c r="G40" s="342"/>
      <c r="H40" s="342"/>
      <c r="I40" s="342"/>
      <c r="J40" s="342"/>
      <c r="K40" s="342"/>
      <c r="L40" s="342"/>
      <c r="M40" s="342"/>
      <c r="N40" s="342"/>
      <c r="O40" s="342"/>
      <c r="P40" s="342"/>
      <c r="Q40" s="305"/>
      <c r="R40" s="306"/>
      <c r="S40" s="306"/>
      <c r="T40" s="306"/>
      <c r="U40" s="306"/>
      <c r="V40" s="306"/>
      <c r="W40" s="306"/>
      <c r="X40" s="306"/>
      <c r="Y40" s="306"/>
      <c r="Z40" s="306"/>
      <c r="AA40" s="306"/>
      <c r="AB40" s="306"/>
      <c r="AC40" s="306"/>
      <c r="AD40" s="307"/>
      <c r="AE40" s="305"/>
      <c r="AF40" s="306"/>
      <c r="AG40" s="306"/>
      <c r="AH40" s="306"/>
      <c r="AI40" s="306"/>
      <c r="AJ40" s="306"/>
      <c r="AK40" s="306"/>
      <c r="AL40" s="306"/>
      <c r="AM40" s="306"/>
      <c r="AN40" s="307"/>
      <c r="AO40" s="305"/>
      <c r="AP40" s="306"/>
      <c r="AQ40" s="306"/>
      <c r="AR40" s="306"/>
      <c r="AS40" s="306"/>
      <c r="AT40" s="306"/>
      <c r="AU40" s="306"/>
      <c r="AV40" s="306"/>
      <c r="AW40" s="306"/>
      <c r="AX40" s="307"/>
      <c r="AY40" s="305"/>
      <c r="AZ40" s="306"/>
      <c r="BA40" s="306"/>
      <c r="BB40" s="306"/>
      <c r="BC40" s="306"/>
      <c r="BD40" s="306"/>
      <c r="BE40" s="306"/>
      <c r="BF40" s="306"/>
      <c r="BG40" s="306"/>
      <c r="BH40" s="307"/>
      <c r="BI40" s="305" t="s">
        <v>383</v>
      </c>
      <c r="BJ40" s="306"/>
      <c r="BK40" s="306"/>
      <c r="BL40" s="306"/>
      <c r="BM40" s="306"/>
      <c r="BN40" s="306"/>
      <c r="BO40" s="306"/>
      <c r="BP40" s="306"/>
      <c r="BQ40" s="306"/>
      <c r="BR40" s="307"/>
      <c r="BS40" s="33" t="s">
        <v>348</v>
      </c>
      <c r="BT40" s="373" t="str">
        <f>IF(入力シート!$D93="","",入力シート!D93)</f>
        <v/>
      </c>
      <c r="BU40" s="373"/>
      <c r="BV40" s="373"/>
      <c r="BW40" s="373"/>
      <c r="BX40" s="373"/>
      <c r="BY40" s="373"/>
      <c r="BZ40" s="373"/>
      <c r="CA40" s="373"/>
      <c r="CB40" s="200" t="s">
        <v>320</v>
      </c>
      <c r="CC40" s="306"/>
      <c r="CD40" s="306"/>
      <c r="CE40" s="306"/>
      <c r="CF40" s="306"/>
      <c r="CG40" s="306"/>
      <c r="CH40" s="306"/>
      <c r="CI40" s="306"/>
      <c r="CJ40" s="306"/>
      <c r="CK40" s="306"/>
      <c r="CL40" s="306"/>
      <c r="CM40" s="427"/>
    </row>
    <row r="41" spans="1:92" ht="16.5" customHeight="1" x14ac:dyDescent="0.15">
      <c r="A41" s="341"/>
      <c r="B41" s="342"/>
      <c r="C41" s="342"/>
      <c r="D41" s="342"/>
      <c r="E41" s="342"/>
      <c r="F41" s="342"/>
      <c r="G41" s="342"/>
      <c r="H41" s="342"/>
      <c r="I41" s="342"/>
      <c r="J41" s="342"/>
      <c r="K41" s="342"/>
      <c r="L41" s="342"/>
      <c r="M41" s="342"/>
      <c r="N41" s="342"/>
      <c r="O41" s="342"/>
      <c r="P41" s="342"/>
      <c r="Q41" s="321" t="str">
        <f>IF(入力シート!$D94="","",入力シート!$D94)</f>
        <v/>
      </c>
      <c r="R41" s="317"/>
      <c r="S41" s="317"/>
      <c r="T41" s="317"/>
      <c r="U41" s="317"/>
      <c r="V41" s="317"/>
      <c r="W41" s="317"/>
      <c r="X41" s="317"/>
      <c r="Y41" s="317"/>
      <c r="Z41" s="317"/>
      <c r="AA41" s="317"/>
      <c r="AB41" s="317"/>
      <c r="AC41" s="317"/>
      <c r="AD41" s="318"/>
      <c r="AE41" s="321" t="str">
        <f>IF(入力シート!$D95="","",入力シート!$D95)</f>
        <v/>
      </c>
      <c r="AF41" s="317"/>
      <c r="AG41" s="317"/>
      <c r="AH41" s="317"/>
      <c r="AI41" s="317"/>
      <c r="AJ41" s="317"/>
      <c r="AK41" s="317"/>
      <c r="AL41" s="317"/>
      <c r="AM41" s="317"/>
      <c r="AN41" s="318"/>
      <c r="AO41" s="321" t="str">
        <f>IF(入力シート!$D96="","",入力シート!$D96)</f>
        <v/>
      </c>
      <c r="AP41" s="317"/>
      <c r="AQ41" s="317"/>
      <c r="AR41" s="317"/>
      <c r="AS41" s="317"/>
      <c r="AT41" s="317"/>
      <c r="AU41" s="317"/>
      <c r="AV41" s="317"/>
      <c r="AW41" s="317"/>
      <c r="AX41" s="318"/>
      <c r="AY41" s="321" t="str">
        <f>IF(入力シート!$D97="","",入力シート!$D97)</f>
        <v/>
      </c>
      <c r="AZ41" s="317"/>
      <c r="BA41" s="317"/>
      <c r="BB41" s="317"/>
      <c r="BC41" s="317"/>
      <c r="BD41" s="317"/>
      <c r="BE41" s="317"/>
      <c r="BF41" s="317"/>
      <c r="BG41" s="317"/>
      <c r="BH41" s="318"/>
      <c r="BI41" s="346" t="str">
        <f>IF(入力シート!$D98="","",入力シート!$D98)</f>
        <v/>
      </c>
      <c r="BJ41" s="347"/>
      <c r="BK41" s="347"/>
      <c r="BL41" s="347"/>
      <c r="BM41" s="347" t="s">
        <v>402</v>
      </c>
      <c r="BN41" s="347"/>
      <c r="BO41" s="347" t="str">
        <f>IF(入力シート!$D99="","",入力シート!$D99)</f>
        <v/>
      </c>
      <c r="BP41" s="347"/>
      <c r="BQ41" s="347"/>
      <c r="BR41" s="347"/>
      <c r="BS41" s="321" t="str">
        <f>IF(入力シート!$D100="","",入力シート!$D100)</f>
        <v/>
      </c>
      <c r="BT41" s="317"/>
      <c r="BU41" s="317"/>
      <c r="BV41" s="317"/>
      <c r="BW41" s="317"/>
      <c r="BX41" s="317"/>
      <c r="BY41" s="317"/>
      <c r="BZ41" s="317"/>
      <c r="CA41" s="317"/>
      <c r="CB41" s="428"/>
      <c r="CC41" s="566" t="str">
        <f>IF(入力シート!$D127="","",入力シート!$D127)</f>
        <v/>
      </c>
      <c r="CD41" s="317"/>
      <c r="CE41" s="317"/>
      <c r="CF41" s="317"/>
      <c r="CG41" s="317"/>
      <c r="CH41" s="317"/>
      <c r="CI41" s="317"/>
      <c r="CJ41" s="317"/>
      <c r="CK41" s="317" t="s">
        <v>408</v>
      </c>
      <c r="CL41" s="317"/>
      <c r="CM41" s="555"/>
    </row>
    <row r="42" spans="1:92" ht="16.5" customHeight="1" x14ac:dyDescent="0.15">
      <c r="A42" s="341"/>
      <c r="B42" s="342"/>
      <c r="C42" s="342"/>
      <c r="D42" s="342"/>
      <c r="E42" s="342"/>
      <c r="F42" s="342"/>
      <c r="G42" s="342"/>
      <c r="H42" s="342"/>
      <c r="I42" s="342"/>
      <c r="J42" s="342"/>
      <c r="K42" s="342"/>
      <c r="L42" s="342"/>
      <c r="M42" s="342"/>
      <c r="N42" s="342"/>
      <c r="O42" s="342"/>
      <c r="P42" s="342"/>
      <c r="Q42" s="321" t="str">
        <f>IF(入力シート!$D101="","",入力シート!$D101)</f>
        <v/>
      </c>
      <c r="R42" s="317"/>
      <c r="S42" s="317"/>
      <c r="T42" s="317"/>
      <c r="U42" s="317"/>
      <c r="V42" s="317"/>
      <c r="W42" s="317"/>
      <c r="X42" s="317"/>
      <c r="Y42" s="317"/>
      <c r="Z42" s="317"/>
      <c r="AA42" s="317"/>
      <c r="AB42" s="317"/>
      <c r="AC42" s="317"/>
      <c r="AD42" s="318"/>
      <c r="AE42" s="346" t="str">
        <f>IF(入力シート!$D102="","",入力シート!$D102)</f>
        <v/>
      </c>
      <c r="AF42" s="347"/>
      <c r="AG42" s="347"/>
      <c r="AH42" s="347"/>
      <c r="AI42" s="347"/>
      <c r="AJ42" s="347"/>
      <c r="AK42" s="347"/>
      <c r="AL42" s="347"/>
      <c r="AM42" s="347"/>
      <c r="AN42" s="348"/>
      <c r="AO42" s="346" t="str">
        <f>IF(入力シート!$D103="","",入力シート!$D103)</f>
        <v/>
      </c>
      <c r="AP42" s="347"/>
      <c r="AQ42" s="347"/>
      <c r="AR42" s="347"/>
      <c r="AS42" s="347"/>
      <c r="AT42" s="347"/>
      <c r="AU42" s="347"/>
      <c r="AV42" s="347"/>
      <c r="AW42" s="347"/>
      <c r="AX42" s="348"/>
      <c r="AY42" s="346" t="str">
        <f>IF(入力シート!$D104="","",入力シート!$D104)</f>
        <v/>
      </c>
      <c r="AZ42" s="347"/>
      <c r="BA42" s="347"/>
      <c r="BB42" s="347"/>
      <c r="BC42" s="347"/>
      <c r="BD42" s="347"/>
      <c r="BE42" s="347"/>
      <c r="BF42" s="347"/>
      <c r="BG42" s="347"/>
      <c r="BH42" s="348"/>
      <c r="BI42" s="346" t="str">
        <f>IF(入力シート!$D105="","",入力シート!$D105)</f>
        <v/>
      </c>
      <c r="BJ42" s="347"/>
      <c r="BK42" s="347"/>
      <c r="BL42" s="347"/>
      <c r="BM42" s="347" t="s">
        <v>402</v>
      </c>
      <c r="BN42" s="347"/>
      <c r="BO42" s="347" t="str">
        <f>IF(入力シート!$D106="","",入力シート!$D106)</f>
        <v/>
      </c>
      <c r="BP42" s="347"/>
      <c r="BQ42" s="347"/>
      <c r="BR42" s="347"/>
      <c r="BS42" s="346" t="str">
        <f>IF(入力シート!$D107="","",入力シート!$D107)</f>
        <v/>
      </c>
      <c r="BT42" s="347"/>
      <c r="BU42" s="347"/>
      <c r="BV42" s="347"/>
      <c r="BW42" s="347"/>
      <c r="BX42" s="347"/>
      <c r="BY42" s="347"/>
      <c r="BZ42" s="347"/>
      <c r="CA42" s="347"/>
      <c r="CB42" s="429"/>
      <c r="CC42" s="567"/>
      <c r="CD42" s="350"/>
      <c r="CE42" s="350"/>
      <c r="CF42" s="350"/>
      <c r="CG42" s="350"/>
      <c r="CH42" s="350"/>
      <c r="CI42" s="350"/>
      <c r="CJ42" s="350"/>
      <c r="CK42" s="350"/>
      <c r="CL42" s="350"/>
      <c r="CM42" s="556"/>
    </row>
    <row r="43" spans="1:92" ht="16.5" customHeight="1" x14ac:dyDescent="0.15">
      <c r="A43" s="341"/>
      <c r="B43" s="342"/>
      <c r="C43" s="342"/>
      <c r="D43" s="342"/>
      <c r="E43" s="342"/>
      <c r="F43" s="342"/>
      <c r="G43" s="342"/>
      <c r="H43" s="342"/>
      <c r="I43" s="342"/>
      <c r="J43" s="342"/>
      <c r="K43" s="342"/>
      <c r="L43" s="342"/>
      <c r="M43" s="342"/>
      <c r="N43" s="342"/>
      <c r="O43" s="342"/>
      <c r="P43" s="342"/>
      <c r="Q43" s="321" t="str">
        <f>IF(入力シート!$D108="","",入力シート!$D108)</f>
        <v/>
      </c>
      <c r="R43" s="317"/>
      <c r="S43" s="317"/>
      <c r="T43" s="317"/>
      <c r="U43" s="317"/>
      <c r="V43" s="317"/>
      <c r="W43" s="317"/>
      <c r="X43" s="317"/>
      <c r="Y43" s="317"/>
      <c r="Z43" s="317"/>
      <c r="AA43" s="317"/>
      <c r="AB43" s="317"/>
      <c r="AC43" s="317"/>
      <c r="AD43" s="318"/>
      <c r="AE43" s="346" t="str">
        <f>IF(入力シート!$D109="","",入力シート!$D109)</f>
        <v/>
      </c>
      <c r="AF43" s="347"/>
      <c r="AG43" s="347"/>
      <c r="AH43" s="347"/>
      <c r="AI43" s="347"/>
      <c r="AJ43" s="347"/>
      <c r="AK43" s="347"/>
      <c r="AL43" s="347"/>
      <c r="AM43" s="347"/>
      <c r="AN43" s="348"/>
      <c r="AO43" s="346" t="str">
        <f>IF(入力シート!$D110="","",入力シート!$D110)</f>
        <v/>
      </c>
      <c r="AP43" s="347"/>
      <c r="AQ43" s="347"/>
      <c r="AR43" s="347"/>
      <c r="AS43" s="347"/>
      <c r="AT43" s="347"/>
      <c r="AU43" s="347"/>
      <c r="AV43" s="347"/>
      <c r="AW43" s="347"/>
      <c r="AX43" s="348"/>
      <c r="AY43" s="346" t="str">
        <f>IF(入力シート!$D111="","",入力シート!$D111)</f>
        <v/>
      </c>
      <c r="AZ43" s="347"/>
      <c r="BA43" s="347"/>
      <c r="BB43" s="347"/>
      <c r="BC43" s="347"/>
      <c r="BD43" s="347"/>
      <c r="BE43" s="347"/>
      <c r="BF43" s="347"/>
      <c r="BG43" s="347"/>
      <c r="BH43" s="348"/>
      <c r="BI43" s="346" t="str">
        <f>IF(入力シート!$D112="","",入力シート!$D112)</f>
        <v/>
      </c>
      <c r="BJ43" s="347"/>
      <c r="BK43" s="347"/>
      <c r="BL43" s="347"/>
      <c r="BM43" s="347" t="s">
        <v>402</v>
      </c>
      <c r="BN43" s="347"/>
      <c r="BO43" s="347" t="str">
        <f>IF(入力シート!$D113="","",入力シート!$D113)</f>
        <v/>
      </c>
      <c r="BP43" s="347"/>
      <c r="BQ43" s="347"/>
      <c r="BR43" s="347"/>
      <c r="BS43" s="346" t="str">
        <f>IF(入力シート!$D114="","",入力シート!$D114)</f>
        <v/>
      </c>
      <c r="BT43" s="347"/>
      <c r="BU43" s="347"/>
      <c r="BV43" s="347"/>
      <c r="BW43" s="347"/>
      <c r="BX43" s="347"/>
      <c r="BY43" s="347"/>
      <c r="BZ43" s="347"/>
      <c r="CA43" s="347"/>
      <c r="CB43" s="429"/>
      <c r="CC43" s="160"/>
      <c r="CD43" s="160"/>
      <c r="CE43" s="160"/>
      <c r="CF43" s="160"/>
      <c r="CG43" s="160"/>
      <c r="CH43" s="160"/>
      <c r="CI43" s="160"/>
      <c r="CJ43" s="160"/>
      <c r="CK43" s="160"/>
      <c r="CL43" s="160"/>
      <c r="CM43" s="196"/>
    </row>
    <row r="44" spans="1:92" ht="16.5" customHeight="1" x14ac:dyDescent="0.15">
      <c r="A44" s="341"/>
      <c r="B44" s="342"/>
      <c r="C44" s="342"/>
      <c r="D44" s="342"/>
      <c r="E44" s="342"/>
      <c r="F44" s="342"/>
      <c r="G44" s="342"/>
      <c r="H44" s="342"/>
      <c r="I44" s="342"/>
      <c r="J44" s="342"/>
      <c r="K44" s="342"/>
      <c r="L44" s="342"/>
      <c r="M44" s="342"/>
      <c r="N44" s="342"/>
      <c r="O44" s="342"/>
      <c r="P44" s="342"/>
      <c r="Q44" s="346" t="s">
        <v>392</v>
      </c>
      <c r="R44" s="347"/>
      <c r="S44" s="347"/>
      <c r="T44" s="347"/>
      <c r="U44" s="347"/>
      <c r="V44" s="347"/>
      <c r="W44" s="347"/>
      <c r="X44" s="347"/>
      <c r="Y44" s="347"/>
      <c r="Z44" s="347"/>
      <c r="AA44" s="347"/>
      <c r="AB44" s="347"/>
      <c r="AC44" s="347"/>
      <c r="AD44" s="348"/>
      <c r="AE44" s="346" t="str">
        <f>IF(入力シート!$D115="","",入力シート!$D115)</f>
        <v/>
      </c>
      <c r="AF44" s="347"/>
      <c r="AG44" s="347"/>
      <c r="AH44" s="347"/>
      <c r="AI44" s="347"/>
      <c r="AJ44" s="347"/>
      <c r="AK44" s="347"/>
      <c r="AL44" s="347"/>
      <c r="AM44" s="347"/>
      <c r="AN44" s="348"/>
      <c r="AO44" s="346" t="str">
        <f>IF(入力シート!$D116="","",入力シート!$D116)</f>
        <v/>
      </c>
      <c r="AP44" s="347"/>
      <c r="AQ44" s="347"/>
      <c r="AR44" s="347"/>
      <c r="AS44" s="347"/>
      <c r="AT44" s="347"/>
      <c r="AU44" s="347"/>
      <c r="AV44" s="347"/>
      <c r="AW44" s="347"/>
      <c r="AX44" s="348"/>
      <c r="AY44" s="346" t="str">
        <f>IF(入力シート!$D117="","",入力シート!$D117)</f>
        <v/>
      </c>
      <c r="AZ44" s="347"/>
      <c r="BA44" s="347"/>
      <c r="BB44" s="347"/>
      <c r="BC44" s="347"/>
      <c r="BD44" s="347"/>
      <c r="BE44" s="347"/>
      <c r="BF44" s="347"/>
      <c r="BG44" s="347"/>
      <c r="BH44" s="348"/>
      <c r="BI44" s="346" t="str">
        <f>IF(入力シート!$D118="","",入力シート!$D118)</f>
        <v/>
      </c>
      <c r="BJ44" s="347"/>
      <c r="BK44" s="347"/>
      <c r="BL44" s="347"/>
      <c r="BM44" s="347" t="s">
        <v>402</v>
      </c>
      <c r="BN44" s="347"/>
      <c r="BO44" s="347" t="str">
        <f>IF(入力シート!$D119="","",入力シート!$D119)</f>
        <v/>
      </c>
      <c r="BP44" s="347"/>
      <c r="BQ44" s="347"/>
      <c r="BR44" s="348"/>
      <c r="BS44" s="346" t="str">
        <f>IF(入力シート!$D120="","",入力シート!$D120)</f>
        <v/>
      </c>
      <c r="BT44" s="347"/>
      <c r="BU44" s="347"/>
      <c r="BV44" s="347"/>
      <c r="BW44" s="347"/>
      <c r="BX44" s="347"/>
      <c r="BY44" s="347"/>
      <c r="BZ44" s="347"/>
      <c r="CA44" s="347"/>
      <c r="CB44" s="429"/>
      <c r="CC44" s="161"/>
      <c r="CD44" s="161"/>
      <c r="CE44" s="161"/>
      <c r="CF44" s="161"/>
      <c r="CG44" s="161"/>
      <c r="CH44" s="161"/>
      <c r="CI44" s="161"/>
      <c r="CJ44" s="161"/>
      <c r="CK44" s="161"/>
      <c r="CL44" s="161"/>
      <c r="CM44" s="197"/>
    </row>
    <row r="45" spans="1:92" ht="16.5" customHeight="1" x14ac:dyDescent="0.15">
      <c r="A45" s="343"/>
      <c r="B45" s="344"/>
      <c r="C45" s="344"/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5"/>
      <c r="Q45" s="346" t="s">
        <v>32</v>
      </c>
      <c r="R45" s="347"/>
      <c r="S45" s="347"/>
      <c r="T45" s="347"/>
      <c r="U45" s="347"/>
      <c r="V45" s="347"/>
      <c r="W45" s="347"/>
      <c r="X45" s="347"/>
      <c r="Y45" s="347"/>
      <c r="Z45" s="347"/>
      <c r="AA45" s="347"/>
      <c r="AB45" s="347"/>
      <c r="AC45" s="347"/>
      <c r="AD45" s="348"/>
      <c r="AE45" s="346">
        <f>IF(入力シート!$D121="","",入力シート!$D121)</f>
        <v>0</v>
      </c>
      <c r="AF45" s="347"/>
      <c r="AG45" s="347"/>
      <c r="AH45" s="347"/>
      <c r="AI45" s="347"/>
      <c r="AJ45" s="347"/>
      <c r="AK45" s="347"/>
      <c r="AL45" s="347"/>
      <c r="AM45" s="347"/>
      <c r="AN45" s="348"/>
      <c r="AO45" s="346">
        <f>IF(入力シート!$D122="","",入力シート!$D122)</f>
        <v>0</v>
      </c>
      <c r="AP45" s="347"/>
      <c r="AQ45" s="347"/>
      <c r="AR45" s="347"/>
      <c r="AS45" s="347"/>
      <c r="AT45" s="347"/>
      <c r="AU45" s="347"/>
      <c r="AV45" s="347"/>
      <c r="AW45" s="347"/>
      <c r="AX45" s="348"/>
      <c r="AY45" s="346">
        <f>IF(入力シート!$D123="","",入力シート!$D123)</f>
        <v>0</v>
      </c>
      <c r="AZ45" s="347"/>
      <c r="BA45" s="347"/>
      <c r="BB45" s="347"/>
      <c r="BC45" s="347"/>
      <c r="BD45" s="347"/>
      <c r="BE45" s="347"/>
      <c r="BF45" s="347"/>
      <c r="BG45" s="347"/>
      <c r="BH45" s="348"/>
      <c r="BI45" s="346">
        <f>IF(入力シート!$D124="","",入力シート!$D124)</f>
        <v>0</v>
      </c>
      <c r="BJ45" s="347"/>
      <c r="BK45" s="347"/>
      <c r="BL45" s="347"/>
      <c r="BM45" s="350" t="s">
        <v>402</v>
      </c>
      <c r="BN45" s="350"/>
      <c r="BO45" s="347">
        <f>IF(入力シート!$D125="","",入力シート!$D125)</f>
        <v>0</v>
      </c>
      <c r="BP45" s="347"/>
      <c r="BQ45" s="347"/>
      <c r="BR45" s="348"/>
      <c r="BS45" s="346">
        <f>IF(入力シート!$D126="","",入力シート!$D126)</f>
        <v>0</v>
      </c>
      <c r="BT45" s="347"/>
      <c r="BU45" s="347"/>
      <c r="BV45" s="347"/>
      <c r="BW45" s="347"/>
      <c r="BX45" s="347"/>
      <c r="BY45" s="347"/>
      <c r="BZ45" s="347"/>
      <c r="CA45" s="347"/>
      <c r="CB45" s="429"/>
      <c r="CC45" s="198"/>
      <c r="CD45" s="33"/>
      <c r="CE45" s="33"/>
      <c r="CF45" s="33"/>
      <c r="CG45" s="33"/>
      <c r="CH45" s="33"/>
      <c r="CI45" s="33"/>
      <c r="CJ45" s="33"/>
      <c r="CK45" s="33"/>
      <c r="CL45" s="33"/>
      <c r="CM45" s="199"/>
    </row>
    <row r="46" spans="1:92" ht="16.5" customHeight="1" x14ac:dyDescent="0.15">
      <c r="A46" s="339" t="s">
        <v>200</v>
      </c>
      <c r="B46" s="340"/>
      <c r="C46" s="340"/>
      <c r="D46" s="340"/>
      <c r="E46" s="340"/>
      <c r="F46" s="340"/>
      <c r="G46" s="340"/>
      <c r="H46" s="340"/>
      <c r="I46" s="340"/>
      <c r="J46" s="340"/>
      <c r="K46" s="340"/>
      <c r="L46" s="340"/>
      <c r="M46" s="340"/>
      <c r="N46" s="340"/>
      <c r="O46" s="340"/>
      <c r="P46" s="466"/>
      <c r="Q46" s="302" t="s">
        <v>199</v>
      </c>
      <c r="R46" s="303"/>
      <c r="S46" s="303"/>
      <c r="T46" s="303"/>
      <c r="U46" s="303"/>
      <c r="V46" s="303"/>
      <c r="W46" s="303"/>
      <c r="X46" s="303"/>
      <c r="Y46" s="303"/>
      <c r="Z46" s="303"/>
      <c r="AA46" s="303"/>
      <c r="AB46" s="304"/>
      <c r="AC46" s="433" t="s">
        <v>414</v>
      </c>
      <c r="AD46" s="433"/>
      <c r="AE46" s="433"/>
      <c r="AF46" s="433"/>
      <c r="AG46" s="433"/>
      <c r="AH46" s="433"/>
      <c r="AI46" s="433"/>
      <c r="AJ46" s="433"/>
      <c r="AK46" s="433" t="s">
        <v>415</v>
      </c>
      <c r="AL46" s="433"/>
      <c r="AM46" s="433"/>
      <c r="AN46" s="433"/>
      <c r="AO46" s="433"/>
      <c r="AP46" s="433"/>
      <c r="AQ46" s="433"/>
      <c r="AR46" s="433"/>
      <c r="AS46" s="568" t="s">
        <v>420</v>
      </c>
      <c r="AT46" s="568"/>
      <c r="AU46" s="568"/>
      <c r="AV46" s="568"/>
      <c r="AW46" s="568"/>
      <c r="AX46" s="568"/>
      <c r="AY46" s="568"/>
      <c r="AZ46" s="568"/>
      <c r="BA46" s="367" t="s">
        <v>413</v>
      </c>
      <c r="BB46" s="424"/>
      <c r="BC46" s="424"/>
      <c r="BD46" s="424"/>
      <c r="BE46" s="424"/>
      <c r="BF46" s="424"/>
      <c r="BG46" s="424"/>
      <c r="BH46" s="424"/>
      <c r="BI46" s="424"/>
      <c r="BJ46" s="424"/>
      <c r="BK46" s="424"/>
      <c r="BL46" s="424"/>
      <c r="BM46" s="424"/>
      <c r="BN46" s="424"/>
      <c r="BO46" s="424"/>
      <c r="BP46" s="578"/>
      <c r="BQ46" s="368" t="s">
        <v>20</v>
      </c>
      <c r="BR46" s="368"/>
      <c r="BS46" s="368"/>
      <c r="BT46" s="368"/>
      <c r="BU46" s="368"/>
      <c r="BV46" s="368"/>
      <c r="BW46" s="368"/>
      <c r="BX46" s="368"/>
      <c r="BY46" s="368"/>
      <c r="BZ46" s="368"/>
      <c r="CA46" s="368"/>
      <c r="CB46" s="369"/>
      <c r="CC46" s="346" t="str">
        <f>IF(入力シート!$D171="有","①有　2 無",IF(入力シート!$D171="無","1 有　②無","1 有　2 無"))</f>
        <v>1 有　2 無</v>
      </c>
      <c r="CD46" s="347"/>
      <c r="CE46" s="347"/>
      <c r="CF46" s="347"/>
      <c r="CG46" s="347"/>
      <c r="CH46" s="347"/>
      <c r="CI46" s="347"/>
      <c r="CJ46" s="347"/>
      <c r="CK46" s="347"/>
      <c r="CL46" s="347"/>
      <c r="CM46" s="583"/>
    </row>
    <row r="47" spans="1:92" ht="16.5" customHeight="1" x14ac:dyDescent="0.15">
      <c r="A47" s="341"/>
      <c r="B47" s="342"/>
      <c r="C47" s="342"/>
      <c r="D47" s="342"/>
      <c r="E47" s="342"/>
      <c r="F47" s="342"/>
      <c r="G47" s="342"/>
      <c r="H47" s="342"/>
      <c r="I47" s="342"/>
      <c r="J47" s="342"/>
      <c r="K47" s="342"/>
      <c r="L47" s="342"/>
      <c r="M47" s="342"/>
      <c r="N47" s="342"/>
      <c r="O47" s="342"/>
      <c r="P47" s="467"/>
      <c r="Q47" s="572"/>
      <c r="R47" s="439"/>
      <c r="S47" s="439"/>
      <c r="T47" s="439"/>
      <c r="U47" s="439"/>
      <c r="V47" s="439"/>
      <c r="W47" s="439"/>
      <c r="X47" s="439"/>
      <c r="Y47" s="439"/>
      <c r="Z47" s="439"/>
      <c r="AA47" s="439"/>
      <c r="AB47" s="440"/>
      <c r="AC47" s="433"/>
      <c r="AD47" s="433"/>
      <c r="AE47" s="433"/>
      <c r="AF47" s="433"/>
      <c r="AG47" s="433"/>
      <c r="AH47" s="433"/>
      <c r="AI47" s="433"/>
      <c r="AJ47" s="433"/>
      <c r="AK47" s="433"/>
      <c r="AL47" s="433"/>
      <c r="AM47" s="433"/>
      <c r="AN47" s="433"/>
      <c r="AO47" s="433"/>
      <c r="AP47" s="433"/>
      <c r="AQ47" s="433"/>
      <c r="AR47" s="433"/>
      <c r="AS47" s="568"/>
      <c r="AT47" s="568"/>
      <c r="AU47" s="568"/>
      <c r="AV47" s="568"/>
      <c r="AW47" s="568"/>
      <c r="AX47" s="568"/>
      <c r="AY47" s="568"/>
      <c r="AZ47" s="568"/>
      <c r="BA47" s="382" t="s">
        <v>49</v>
      </c>
      <c r="BB47" s="368"/>
      <c r="BC47" s="368"/>
      <c r="BD47" s="368"/>
      <c r="BE47" s="368"/>
      <c r="BF47" s="368"/>
      <c r="BG47" s="368"/>
      <c r="BH47" s="369"/>
      <c r="BI47" s="382" t="s">
        <v>19</v>
      </c>
      <c r="BJ47" s="368"/>
      <c r="BK47" s="368"/>
      <c r="BL47" s="368"/>
      <c r="BM47" s="368"/>
      <c r="BN47" s="368"/>
      <c r="BO47" s="368"/>
      <c r="BP47" s="577"/>
      <c r="BQ47" s="579" t="s">
        <v>21</v>
      </c>
      <c r="BR47" s="368"/>
      <c r="BS47" s="368"/>
      <c r="BT47" s="368"/>
      <c r="BU47" s="368"/>
      <c r="BV47" s="368"/>
      <c r="BW47" s="368"/>
      <c r="BX47" s="368"/>
      <c r="BY47" s="368"/>
      <c r="BZ47" s="368"/>
      <c r="CA47" s="368"/>
      <c r="CB47" s="369"/>
      <c r="CC47" s="346" t="str">
        <f>IF(入力シート!$D172="有","①有　2 無",IF(入力シート!$D172="無","1 有　②無","1 有　2 無"))</f>
        <v>1 有　2 無</v>
      </c>
      <c r="CD47" s="347"/>
      <c r="CE47" s="347"/>
      <c r="CF47" s="347"/>
      <c r="CG47" s="347"/>
      <c r="CH47" s="347"/>
      <c r="CI47" s="347"/>
      <c r="CJ47" s="347"/>
      <c r="CK47" s="347"/>
      <c r="CL47" s="347"/>
      <c r="CM47" s="583"/>
    </row>
    <row r="48" spans="1:92" ht="16.5" customHeight="1" x14ac:dyDescent="0.15">
      <c r="A48" s="341"/>
      <c r="B48" s="342"/>
      <c r="C48" s="342"/>
      <c r="D48" s="342"/>
      <c r="E48" s="342"/>
      <c r="F48" s="342"/>
      <c r="G48" s="342"/>
      <c r="H48" s="342"/>
      <c r="I48" s="342"/>
      <c r="J48" s="342"/>
      <c r="K48" s="342"/>
      <c r="L48" s="342"/>
      <c r="M48" s="342"/>
      <c r="N48" s="342"/>
      <c r="O48" s="342"/>
      <c r="P48" s="467"/>
      <c r="Q48" s="573" t="str">
        <f>IF(入力シート!$D130="","",入力シート!D130)</f>
        <v/>
      </c>
      <c r="R48" s="573"/>
      <c r="S48" s="573"/>
      <c r="T48" s="573"/>
      <c r="U48" s="573"/>
      <c r="V48" s="573"/>
      <c r="W48" s="573"/>
      <c r="X48" s="573"/>
      <c r="Y48" s="573"/>
      <c r="Z48" s="573"/>
      <c r="AA48" s="573"/>
      <c r="AB48" s="573"/>
      <c r="AC48" s="389" t="str">
        <f>IF(入力シート!$D131="","",入力シート!D131)</f>
        <v/>
      </c>
      <c r="AD48" s="389"/>
      <c r="AE48" s="389"/>
      <c r="AF48" s="389"/>
      <c r="AG48" s="389"/>
      <c r="AH48" s="389"/>
      <c r="AI48" s="389"/>
      <c r="AJ48" s="389"/>
      <c r="AK48" s="376" t="str">
        <f>IF(入力シート!$D132="","",入力シート!D132)</f>
        <v/>
      </c>
      <c r="AL48" s="377"/>
      <c r="AM48" s="377"/>
      <c r="AN48" s="377"/>
      <c r="AO48" s="377"/>
      <c r="AP48" s="377"/>
      <c r="AQ48" s="377"/>
      <c r="AR48" s="386"/>
      <c r="AS48" s="376">
        <f>IF(入力シート!$D135="","",入力シート!$D135)</f>
        <v>0</v>
      </c>
      <c r="AT48" s="377"/>
      <c r="AU48" s="377"/>
      <c r="AV48" s="377"/>
      <c r="AW48" s="377"/>
      <c r="AX48" s="377"/>
      <c r="AY48" s="377"/>
      <c r="AZ48" s="386"/>
      <c r="BA48" s="389" t="str">
        <f>IF(入力シート!$D133="","",入力シート!D133)</f>
        <v/>
      </c>
      <c r="BB48" s="389"/>
      <c r="BC48" s="389"/>
      <c r="BD48" s="389"/>
      <c r="BE48" s="389"/>
      <c r="BF48" s="389"/>
      <c r="BG48" s="389"/>
      <c r="BH48" s="389"/>
      <c r="BI48" s="389" t="str">
        <f>IF(入力シート!$D134="","",入力シート!D134)</f>
        <v/>
      </c>
      <c r="BJ48" s="389"/>
      <c r="BK48" s="389"/>
      <c r="BL48" s="389"/>
      <c r="BM48" s="389"/>
      <c r="BN48" s="389"/>
      <c r="BO48" s="389"/>
      <c r="BP48" s="569"/>
      <c r="BQ48" s="439" t="s">
        <v>22</v>
      </c>
      <c r="BR48" s="439"/>
      <c r="BS48" s="439"/>
      <c r="BT48" s="439"/>
      <c r="BU48" s="439"/>
      <c r="BV48" s="439"/>
      <c r="BW48" s="439"/>
      <c r="BX48" s="439"/>
      <c r="BY48" s="439"/>
      <c r="BZ48" s="439"/>
      <c r="CA48" s="439"/>
      <c r="CB48" s="439"/>
      <c r="CC48" s="439"/>
      <c r="CD48" s="439"/>
      <c r="CE48" s="439"/>
      <c r="CF48" s="439"/>
      <c r="CG48" s="439"/>
      <c r="CH48" s="439"/>
      <c r="CI48" s="439"/>
      <c r="CJ48" s="439"/>
      <c r="CK48" s="439"/>
      <c r="CL48" s="439"/>
      <c r="CM48" s="580"/>
    </row>
    <row r="49" spans="1:91" ht="16.5" customHeight="1" x14ac:dyDescent="0.15">
      <c r="A49" s="341"/>
      <c r="B49" s="342"/>
      <c r="C49" s="342"/>
      <c r="D49" s="342"/>
      <c r="E49" s="342"/>
      <c r="F49" s="342"/>
      <c r="G49" s="342"/>
      <c r="H49" s="342"/>
      <c r="I49" s="342"/>
      <c r="J49" s="342"/>
      <c r="K49" s="342"/>
      <c r="L49" s="342"/>
      <c r="M49" s="342"/>
      <c r="N49" s="342"/>
      <c r="O49" s="342"/>
      <c r="P49" s="467"/>
      <c r="Q49" s="573" t="str">
        <f>IF(入力シート!$D136="","",入力シート!D136)</f>
        <v/>
      </c>
      <c r="R49" s="573"/>
      <c r="S49" s="573"/>
      <c r="T49" s="573"/>
      <c r="U49" s="573"/>
      <c r="V49" s="573"/>
      <c r="W49" s="573"/>
      <c r="X49" s="573"/>
      <c r="Y49" s="573"/>
      <c r="Z49" s="573"/>
      <c r="AA49" s="573"/>
      <c r="AB49" s="573"/>
      <c r="AC49" s="389" t="str">
        <f>IF(入力シート!$D137="","",入力シート!D137)</f>
        <v/>
      </c>
      <c r="AD49" s="389"/>
      <c r="AE49" s="389"/>
      <c r="AF49" s="389"/>
      <c r="AG49" s="389"/>
      <c r="AH49" s="389"/>
      <c r="AI49" s="389"/>
      <c r="AJ49" s="389"/>
      <c r="AK49" s="376" t="str">
        <f>IF(入力シート!$D138="","",入力シート!$D138)</f>
        <v/>
      </c>
      <c r="AL49" s="377"/>
      <c r="AM49" s="377"/>
      <c r="AN49" s="377"/>
      <c r="AO49" s="377"/>
      <c r="AP49" s="377"/>
      <c r="AQ49" s="377"/>
      <c r="AR49" s="386"/>
      <c r="AS49" s="376">
        <f>IF(入力シート!$D141="","",入力シート!$D141)</f>
        <v>0</v>
      </c>
      <c r="AT49" s="377"/>
      <c r="AU49" s="377"/>
      <c r="AV49" s="377"/>
      <c r="AW49" s="377"/>
      <c r="AX49" s="377"/>
      <c r="AY49" s="377"/>
      <c r="AZ49" s="386"/>
      <c r="BA49" s="389" t="str">
        <f>IF(入力シート!$D139="","",入力シート!D139)</f>
        <v/>
      </c>
      <c r="BB49" s="389"/>
      <c r="BC49" s="389"/>
      <c r="BD49" s="389"/>
      <c r="BE49" s="389"/>
      <c r="BF49" s="389"/>
      <c r="BG49" s="389"/>
      <c r="BH49" s="389"/>
      <c r="BI49" s="389" t="str">
        <f>IF(入力シート!$D140="","",入力シート!D140)</f>
        <v/>
      </c>
      <c r="BJ49" s="389"/>
      <c r="BK49" s="389"/>
      <c r="BL49" s="389"/>
      <c r="BM49" s="389"/>
      <c r="BN49" s="389"/>
      <c r="BO49" s="389"/>
      <c r="BP49" s="569"/>
      <c r="BQ49" s="347" t="s">
        <v>48</v>
      </c>
      <c r="BR49" s="347"/>
      <c r="BS49" s="347"/>
      <c r="BT49" s="347"/>
      <c r="BU49" s="347"/>
      <c r="BV49" s="347"/>
      <c r="BW49" s="347"/>
      <c r="BX49" s="347"/>
      <c r="BY49" s="347"/>
      <c r="BZ49" s="347"/>
      <c r="CA49" s="347"/>
      <c r="CB49" s="347"/>
      <c r="CC49" s="348"/>
      <c r="CD49" s="346" t="str">
        <f>IF(入力シート!$D173="","",入力シート!D173)</f>
        <v/>
      </c>
      <c r="CE49" s="347"/>
      <c r="CF49" s="347"/>
      <c r="CG49" s="347"/>
      <c r="CH49" s="347"/>
      <c r="CI49" s="347"/>
      <c r="CJ49" s="347"/>
      <c r="CK49" s="184" t="s">
        <v>18</v>
      </c>
      <c r="CL49" s="184"/>
      <c r="CM49" s="205"/>
    </row>
    <row r="50" spans="1:91" ht="16.5" customHeight="1" x14ac:dyDescent="0.15">
      <c r="A50" s="341"/>
      <c r="B50" s="342"/>
      <c r="C50" s="342"/>
      <c r="D50" s="342"/>
      <c r="E50" s="342"/>
      <c r="F50" s="342"/>
      <c r="G50" s="342"/>
      <c r="H50" s="342"/>
      <c r="I50" s="342"/>
      <c r="J50" s="342"/>
      <c r="K50" s="342"/>
      <c r="L50" s="342"/>
      <c r="M50" s="342"/>
      <c r="N50" s="342"/>
      <c r="O50" s="342"/>
      <c r="P50" s="467"/>
      <c r="Q50" s="573" t="str">
        <f>IF(入力シート!$D142="","",入力シート!D142)</f>
        <v/>
      </c>
      <c r="R50" s="573"/>
      <c r="S50" s="573"/>
      <c r="T50" s="573"/>
      <c r="U50" s="573"/>
      <c r="V50" s="573"/>
      <c r="W50" s="573"/>
      <c r="X50" s="573"/>
      <c r="Y50" s="573"/>
      <c r="Z50" s="573"/>
      <c r="AA50" s="573"/>
      <c r="AB50" s="573"/>
      <c r="AC50" s="389" t="str">
        <f>IF(入力シート!$D143="","",入力シート!D143)</f>
        <v/>
      </c>
      <c r="AD50" s="389"/>
      <c r="AE50" s="389"/>
      <c r="AF50" s="389"/>
      <c r="AG50" s="389"/>
      <c r="AH50" s="389"/>
      <c r="AI50" s="389"/>
      <c r="AJ50" s="389"/>
      <c r="AK50" s="376" t="str">
        <f>IF(入力シート!$D144="","",入力シート!D144)</f>
        <v/>
      </c>
      <c r="AL50" s="377"/>
      <c r="AM50" s="377"/>
      <c r="AN50" s="377"/>
      <c r="AO50" s="377"/>
      <c r="AP50" s="377"/>
      <c r="AQ50" s="377"/>
      <c r="AR50" s="386"/>
      <c r="AS50" s="376">
        <f>IF(入力シート!$D147="","",入力シート!$D147)</f>
        <v>0</v>
      </c>
      <c r="AT50" s="377"/>
      <c r="AU50" s="377"/>
      <c r="AV50" s="377"/>
      <c r="AW50" s="377"/>
      <c r="AX50" s="377"/>
      <c r="AY50" s="377"/>
      <c r="AZ50" s="386"/>
      <c r="BA50" s="389" t="str">
        <f>IF(入力シート!$D145="","",入力シート!D145)</f>
        <v/>
      </c>
      <c r="BB50" s="389"/>
      <c r="BC50" s="389"/>
      <c r="BD50" s="389"/>
      <c r="BE50" s="389"/>
      <c r="BF50" s="389"/>
      <c r="BG50" s="389"/>
      <c r="BH50" s="389"/>
      <c r="BI50" s="389" t="str">
        <f>IF(入力シート!$D146="","",入力シート!D146)</f>
        <v/>
      </c>
      <c r="BJ50" s="389"/>
      <c r="BK50" s="389"/>
      <c r="BL50" s="389"/>
      <c r="BM50" s="389"/>
      <c r="BN50" s="389"/>
      <c r="BO50" s="389"/>
      <c r="BP50" s="569"/>
      <c r="BQ50" s="581" t="s">
        <v>23</v>
      </c>
      <c r="BR50" s="581"/>
      <c r="BS50" s="581"/>
      <c r="BT50" s="581"/>
      <c r="BU50" s="581"/>
      <c r="BV50" s="581"/>
      <c r="BW50" s="581"/>
      <c r="BX50" s="581"/>
      <c r="BY50" s="581"/>
      <c r="BZ50" s="581"/>
      <c r="CA50" s="581"/>
      <c r="CB50" s="581"/>
      <c r="CC50" s="582"/>
      <c r="CD50" s="346" t="str">
        <f>IF(入力シート!$D174="","",入力シート!D174)</f>
        <v/>
      </c>
      <c r="CE50" s="347"/>
      <c r="CF50" s="347"/>
      <c r="CG50" s="347"/>
      <c r="CH50" s="347"/>
      <c r="CI50" s="347"/>
      <c r="CJ50" s="347"/>
      <c r="CK50" s="184" t="s">
        <v>18</v>
      </c>
      <c r="CL50" s="184"/>
      <c r="CM50" s="205"/>
    </row>
    <row r="51" spans="1:91" ht="16.5" customHeight="1" x14ac:dyDescent="0.15">
      <c r="A51" s="341"/>
      <c r="B51" s="342"/>
      <c r="C51" s="342"/>
      <c r="D51" s="342"/>
      <c r="E51" s="342"/>
      <c r="F51" s="342"/>
      <c r="G51" s="342"/>
      <c r="H51" s="342"/>
      <c r="I51" s="342"/>
      <c r="J51" s="342"/>
      <c r="K51" s="342"/>
      <c r="L51" s="342"/>
      <c r="M51" s="342"/>
      <c r="N51" s="342"/>
      <c r="O51" s="342"/>
      <c r="P51" s="467"/>
      <c r="Q51" s="573" t="str">
        <f>IF(入力シート!$D148="","",入力シート!D148)</f>
        <v/>
      </c>
      <c r="R51" s="573"/>
      <c r="S51" s="573"/>
      <c r="T51" s="573"/>
      <c r="U51" s="573"/>
      <c r="V51" s="573"/>
      <c r="W51" s="573"/>
      <c r="X51" s="573"/>
      <c r="Y51" s="573"/>
      <c r="Z51" s="573"/>
      <c r="AA51" s="573"/>
      <c r="AB51" s="573"/>
      <c r="AC51" s="389" t="str">
        <f>IF(入力シート!$D149="","",入力シート!D149)</f>
        <v/>
      </c>
      <c r="AD51" s="389"/>
      <c r="AE51" s="389"/>
      <c r="AF51" s="389"/>
      <c r="AG51" s="389"/>
      <c r="AH51" s="389"/>
      <c r="AI51" s="389"/>
      <c r="AJ51" s="389"/>
      <c r="AK51" s="376" t="str">
        <f>IF(入力シート!$D150="","",入力シート!D150)</f>
        <v/>
      </c>
      <c r="AL51" s="377"/>
      <c r="AM51" s="377"/>
      <c r="AN51" s="377"/>
      <c r="AO51" s="377"/>
      <c r="AP51" s="377"/>
      <c r="AQ51" s="377"/>
      <c r="AR51" s="386"/>
      <c r="AS51" s="376">
        <f>IF(入力シート!$D153="","",入力シート!$D153)</f>
        <v>0</v>
      </c>
      <c r="AT51" s="377"/>
      <c r="AU51" s="377"/>
      <c r="AV51" s="377"/>
      <c r="AW51" s="377"/>
      <c r="AX51" s="377"/>
      <c r="AY51" s="377"/>
      <c r="AZ51" s="386"/>
      <c r="BA51" s="389" t="str">
        <f>IF(入力シート!$D151="","",入力シート!D151)</f>
        <v/>
      </c>
      <c r="BB51" s="389"/>
      <c r="BC51" s="389"/>
      <c r="BD51" s="389"/>
      <c r="BE51" s="389"/>
      <c r="BF51" s="389"/>
      <c r="BG51" s="389"/>
      <c r="BH51" s="389"/>
      <c r="BI51" s="389" t="str">
        <f>IF(入力シート!$D152="","",入力シート!D152)</f>
        <v/>
      </c>
      <c r="BJ51" s="389"/>
      <c r="BK51" s="389"/>
      <c r="BL51" s="389"/>
      <c r="BM51" s="389"/>
      <c r="BN51" s="389"/>
      <c r="BO51" s="389"/>
      <c r="BP51" s="569"/>
      <c r="BQ51" s="319" t="s">
        <v>422</v>
      </c>
      <c r="BR51" s="319"/>
      <c r="BS51" s="319"/>
      <c r="BT51" s="319"/>
      <c r="BU51" s="319"/>
      <c r="BV51" s="319"/>
      <c r="BW51" s="319"/>
      <c r="BX51" s="319"/>
      <c r="BY51" s="319"/>
      <c r="BZ51" s="319"/>
      <c r="CA51" s="319"/>
      <c r="CB51" s="319"/>
      <c r="CC51" s="320"/>
      <c r="CD51" s="346" t="str">
        <f>IF(入力シート!$D175="","",入力シート!D175)</f>
        <v/>
      </c>
      <c r="CE51" s="347"/>
      <c r="CF51" s="347"/>
      <c r="CG51" s="347"/>
      <c r="CH51" s="347"/>
      <c r="CI51" s="347"/>
      <c r="CJ51" s="347"/>
      <c r="CK51" s="184" t="s">
        <v>18</v>
      </c>
      <c r="CL51" s="184"/>
      <c r="CM51" s="205"/>
    </row>
    <row r="52" spans="1:91" ht="16.5" customHeight="1" x14ac:dyDescent="0.15">
      <c r="A52" s="570" t="str">
        <f>IF(入力シート!$D128="有","①有　　　2 無",IF(入力シート!$D128="無","1 有　　　②無","1 有　　　2 無"))</f>
        <v>1 有　　　2 無</v>
      </c>
      <c r="B52" s="319"/>
      <c r="C52" s="319"/>
      <c r="D52" s="319"/>
      <c r="E52" s="319"/>
      <c r="F52" s="319"/>
      <c r="G52" s="319"/>
      <c r="H52" s="319"/>
      <c r="I52" s="319"/>
      <c r="J52" s="319"/>
      <c r="K52" s="319"/>
      <c r="L52" s="319"/>
      <c r="M52" s="319"/>
      <c r="N52" s="319"/>
      <c r="O52" s="319"/>
      <c r="P52" s="320"/>
      <c r="Q52" s="573" t="str">
        <f>IF(入力シート!$D154="","",入力シート!D154)</f>
        <v/>
      </c>
      <c r="R52" s="573"/>
      <c r="S52" s="573"/>
      <c r="T52" s="573"/>
      <c r="U52" s="573"/>
      <c r="V52" s="573"/>
      <c r="W52" s="573"/>
      <c r="X52" s="573"/>
      <c r="Y52" s="573"/>
      <c r="Z52" s="573"/>
      <c r="AA52" s="573"/>
      <c r="AB52" s="573"/>
      <c r="AC52" s="389" t="str">
        <f>IF(入力シート!$D155="","",入力シート!D155)</f>
        <v/>
      </c>
      <c r="AD52" s="389"/>
      <c r="AE52" s="389"/>
      <c r="AF52" s="389"/>
      <c r="AG52" s="389"/>
      <c r="AH52" s="389"/>
      <c r="AI52" s="389"/>
      <c r="AJ52" s="389"/>
      <c r="AK52" s="376" t="str">
        <f>IF(入力シート!$D156="","",入力シート!D156)</f>
        <v/>
      </c>
      <c r="AL52" s="377"/>
      <c r="AM52" s="377"/>
      <c r="AN52" s="377"/>
      <c r="AO52" s="377"/>
      <c r="AP52" s="377"/>
      <c r="AQ52" s="377"/>
      <c r="AR52" s="386"/>
      <c r="AS52" s="376">
        <f>IF(入力シート!$D159="","",入力シート!$D159)</f>
        <v>0</v>
      </c>
      <c r="AT52" s="377"/>
      <c r="AU52" s="377"/>
      <c r="AV52" s="377"/>
      <c r="AW52" s="377"/>
      <c r="AX52" s="377"/>
      <c r="AY52" s="377"/>
      <c r="AZ52" s="386"/>
      <c r="BA52" s="389" t="str">
        <f>IF(入力シート!$D157="","",入力シート!D157)</f>
        <v/>
      </c>
      <c r="BB52" s="389"/>
      <c r="BC52" s="389"/>
      <c r="BD52" s="389"/>
      <c r="BE52" s="389"/>
      <c r="BF52" s="389"/>
      <c r="BG52" s="389"/>
      <c r="BH52" s="389"/>
      <c r="BI52" s="389" t="str">
        <f>IF(入力シート!$D158="","",入力シート!D158)</f>
        <v/>
      </c>
      <c r="BJ52" s="389"/>
      <c r="BK52" s="389"/>
      <c r="BL52" s="389"/>
      <c r="BM52" s="389"/>
      <c r="BN52" s="389"/>
      <c r="BO52" s="389"/>
      <c r="BP52" s="569"/>
      <c r="BQ52" s="184" t="s">
        <v>30</v>
      </c>
      <c r="BR52" s="193"/>
      <c r="BS52" s="581" t="str">
        <f>IF(入力シート!$D176="","",入力シート!D176)</f>
        <v/>
      </c>
      <c r="BT52" s="581"/>
      <c r="BU52" s="581"/>
      <c r="BV52" s="581"/>
      <c r="BW52" s="581"/>
      <c r="BX52" s="581"/>
      <c r="BY52" s="581"/>
      <c r="BZ52" s="581"/>
      <c r="CA52" s="581"/>
      <c r="CB52" s="184" t="s">
        <v>33</v>
      </c>
      <c r="CC52" s="206"/>
      <c r="CD52" s="346" t="str">
        <f>IF(入力シート!$D177="","",入力シート!D177)</f>
        <v/>
      </c>
      <c r="CE52" s="347"/>
      <c r="CF52" s="347"/>
      <c r="CG52" s="347"/>
      <c r="CH52" s="347"/>
      <c r="CI52" s="347"/>
      <c r="CJ52" s="347"/>
      <c r="CK52" s="184" t="s">
        <v>18</v>
      </c>
      <c r="CL52" s="184"/>
      <c r="CM52" s="205"/>
    </row>
    <row r="53" spans="1:91" ht="16.5" customHeight="1" x14ac:dyDescent="0.15">
      <c r="A53" s="570"/>
      <c r="B53" s="319"/>
      <c r="C53" s="319"/>
      <c r="D53" s="319"/>
      <c r="E53" s="319"/>
      <c r="F53" s="319"/>
      <c r="G53" s="319"/>
      <c r="H53" s="319"/>
      <c r="I53" s="319"/>
      <c r="J53" s="319"/>
      <c r="K53" s="319"/>
      <c r="L53" s="319"/>
      <c r="M53" s="319"/>
      <c r="N53" s="319"/>
      <c r="O53" s="319"/>
      <c r="P53" s="320"/>
      <c r="Q53" s="573" t="str">
        <f>IF(入力シート!$D160="","",入力シート!D160)</f>
        <v/>
      </c>
      <c r="R53" s="573"/>
      <c r="S53" s="573"/>
      <c r="T53" s="573"/>
      <c r="U53" s="573"/>
      <c r="V53" s="573"/>
      <c r="W53" s="573"/>
      <c r="X53" s="573"/>
      <c r="Y53" s="573"/>
      <c r="Z53" s="573"/>
      <c r="AA53" s="573"/>
      <c r="AB53" s="573"/>
      <c r="AC53" s="389" t="str">
        <f>IF(入力シート!$D161="","",入力シート!D161)</f>
        <v/>
      </c>
      <c r="AD53" s="389"/>
      <c r="AE53" s="389"/>
      <c r="AF53" s="389"/>
      <c r="AG53" s="389"/>
      <c r="AH53" s="389"/>
      <c r="AI53" s="389"/>
      <c r="AJ53" s="389"/>
      <c r="AK53" s="376" t="str">
        <f>IF(入力シート!$D162="","",入力シート!D162)</f>
        <v/>
      </c>
      <c r="AL53" s="377"/>
      <c r="AM53" s="377"/>
      <c r="AN53" s="377"/>
      <c r="AO53" s="377"/>
      <c r="AP53" s="377"/>
      <c r="AQ53" s="377"/>
      <c r="AR53" s="386"/>
      <c r="AS53" s="376">
        <f>IF(入力シート!$D165="","",入力シート!$D165)</f>
        <v>0</v>
      </c>
      <c r="AT53" s="377"/>
      <c r="AU53" s="377"/>
      <c r="AV53" s="377"/>
      <c r="AW53" s="377"/>
      <c r="AX53" s="377"/>
      <c r="AY53" s="377"/>
      <c r="AZ53" s="386"/>
      <c r="BA53" s="389" t="str">
        <f>IF(入力シート!$D163="","",入力シート!D163)</f>
        <v/>
      </c>
      <c r="BB53" s="389"/>
      <c r="BC53" s="389"/>
      <c r="BD53" s="389"/>
      <c r="BE53" s="389"/>
      <c r="BF53" s="389"/>
      <c r="BG53" s="389"/>
      <c r="BH53" s="389"/>
      <c r="BI53" s="389" t="str">
        <f>IF(入力シート!$D164="","",入力シート!D164)</f>
        <v/>
      </c>
      <c r="BJ53" s="389"/>
      <c r="BK53" s="389"/>
      <c r="BL53" s="389"/>
      <c r="BM53" s="389"/>
      <c r="BN53" s="389"/>
      <c r="BO53" s="389"/>
      <c r="BP53" s="569"/>
      <c r="BQ53" s="22" t="s">
        <v>30</v>
      </c>
      <c r="BR53" s="193"/>
      <c r="BS53" s="581" t="str">
        <f>IF(入力シート!$D178="","",入力シート!D178)</f>
        <v/>
      </c>
      <c r="BT53" s="581"/>
      <c r="BU53" s="581"/>
      <c r="BV53" s="581"/>
      <c r="BW53" s="581"/>
      <c r="BX53" s="581"/>
      <c r="BY53" s="581"/>
      <c r="BZ53" s="581"/>
      <c r="CA53" s="581"/>
      <c r="CB53" s="184" t="s">
        <v>33</v>
      </c>
      <c r="CC53" s="206"/>
      <c r="CD53" s="346" t="str">
        <f>IF(入力シート!$D179="","",入力シート!D179)</f>
        <v/>
      </c>
      <c r="CE53" s="347"/>
      <c r="CF53" s="347"/>
      <c r="CG53" s="347"/>
      <c r="CH53" s="347"/>
      <c r="CI53" s="347"/>
      <c r="CJ53" s="347"/>
      <c r="CK53" s="184" t="s">
        <v>18</v>
      </c>
      <c r="CL53" s="184"/>
      <c r="CM53" s="205"/>
    </row>
    <row r="54" spans="1:91" ht="16.5" customHeight="1" thickBot="1" x14ac:dyDescent="0.2">
      <c r="A54" s="201" t="s">
        <v>30</v>
      </c>
      <c r="B54" s="202"/>
      <c r="C54" s="571" t="str">
        <f>IF(入力シート!$D129="","　　月　　日",入力シート!$D129)</f>
        <v>　　月　　日</v>
      </c>
      <c r="D54" s="571"/>
      <c r="E54" s="571"/>
      <c r="F54" s="571"/>
      <c r="G54" s="571"/>
      <c r="H54" s="571"/>
      <c r="I54" s="571"/>
      <c r="J54" s="571"/>
      <c r="K54" s="571"/>
      <c r="L54" s="202" t="s">
        <v>47</v>
      </c>
      <c r="M54" s="203"/>
      <c r="N54" s="202"/>
      <c r="O54" s="202"/>
      <c r="P54" s="204"/>
      <c r="Q54" s="574" t="s">
        <v>424</v>
      </c>
      <c r="R54" s="575"/>
      <c r="S54" s="575"/>
      <c r="T54" s="575"/>
      <c r="U54" s="575"/>
      <c r="V54" s="575"/>
      <c r="W54" s="575"/>
      <c r="X54" s="575"/>
      <c r="Y54" s="575"/>
      <c r="Z54" s="575"/>
      <c r="AA54" s="575"/>
      <c r="AB54" s="576"/>
      <c r="AC54" s="574">
        <f>IF(入力シート!$D166="","",入力シート!D166)</f>
        <v>0</v>
      </c>
      <c r="AD54" s="575"/>
      <c r="AE54" s="575"/>
      <c r="AF54" s="575"/>
      <c r="AG54" s="575"/>
      <c r="AH54" s="575"/>
      <c r="AI54" s="575"/>
      <c r="AJ54" s="576"/>
      <c r="AK54" s="574">
        <f>IF(入力シート!$D167="","",入力シート!D167)</f>
        <v>0</v>
      </c>
      <c r="AL54" s="575"/>
      <c r="AM54" s="575"/>
      <c r="AN54" s="575"/>
      <c r="AO54" s="575"/>
      <c r="AP54" s="575"/>
      <c r="AQ54" s="575"/>
      <c r="AR54" s="576"/>
      <c r="AS54" s="575">
        <f>IF(入力シート!$D168="","",入力シート!D168)</f>
        <v>0</v>
      </c>
      <c r="AT54" s="575"/>
      <c r="AU54" s="575"/>
      <c r="AV54" s="575"/>
      <c r="AW54" s="575"/>
      <c r="AX54" s="575"/>
      <c r="AY54" s="575"/>
      <c r="AZ54" s="575"/>
      <c r="BA54" s="574">
        <f>IF(入力シート!$D169="","",入力シート!D169)</f>
        <v>0</v>
      </c>
      <c r="BB54" s="575"/>
      <c r="BC54" s="575"/>
      <c r="BD54" s="575"/>
      <c r="BE54" s="575"/>
      <c r="BF54" s="575"/>
      <c r="BG54" s="575"/>
      <c r="BH54" s="575"/>
      <c r="BI54" s="574">
        <f>IF(入力シート!$D170="","",入力シート!D170)</f>
        <v>0</v>
      </c>
      <c r="BJ54" s="575"/>
      <c r="BK54" s="575"/>
      <c r="BL54" s="575"/>
      <c r="BM54" s="575"/>
      <c r="BN54" s="575"/>
      <c r="BO54" s="575"/>
      <c r="BP54" s="586"/>
      <c r="BQ54" s="207" t="s">
        <v>30</v>
      </c>
      <c r="BR54" s="208"/>
      <c r="BS54" s="558" t="str">
        <f>IF(入力シート!$D180="","",入力シート!D180)</f>
        <v/>
      </c>
      <c r="BT54" s="558"/>
      <c r="BU54" s="558"/>
      <c r="BV54" s="558"/>
      <c r="BW54" s="558"/>
      <c r="BX54" s="558"/>
      <c r="BY54" s="558"/>
      <c r="BZ54" s="558"/>
      <c r="CA54" s="558"/>
      <c r="CB54" s="209" t="s">
        <v>29</v>
      </c>
      <c r="CC54" s="210"/>
      <c r="CD54" s="584" t="str">
        <f>IF(入力シート!$D181="","",入力シート!D181)</f>
        <v/>
      </c>
      <c r="CE54" s="585"/>
      <c r="CF54" s="585"/>
      <c r="CG54" s="585"/>
      <c r="CH54" s="585"/>
      <c r="CI54" s="585"/>
      <c r="CJ54" s="585"/>
      <c r="CK54" s="209" t="s">
        <v>18</v>
      </c>
      <c r="CL54" s="209"/>
      <c r="CM54" s="211"/>
    </row>
    <row r="55" spans="1:91" ht="3" customHeight="1" x14ac:dyDescent="0.15">
      <c r="A55" s="171"/>
      <c r="B55" s="171"/>
      <c r="C55" s="212"/>
      <c r="D55" s="212"/>
      <c r="E55" s="212"/>
      <c r="F55" s="212"/>
      <c r="G55" s="212"/>
      <c r="H55" s="212"/>
      <c r="I55" s="212"/>
      <c r="J55" s="212"/>
      <c r="K55" s="212"/>
      <c r="L55" s="212"/>
      <c r="M55" s="212"/>
      <c r="N55" s="171"/>
      <c r="O55" s="171"/>
      <c r="P55" s="171"/>
      <c r="Q55" s="171"/>
      <c r="R55" s="171"/>
      <c r="S55" s="171"/>
      <c r="T55" s="171"/>
      <c r="U55" s="213"/>
      <c r="V55" s="213"/>
      <c r="W55" s="213"/>
      <c r="X55" s="213"/>
      <c r="Y55" s="213"/>
      <c r="Z55" s="213"/>
      <c r="AA55" s="213"/>
      <c r="AB55" s="213"/>
      <c r="AC55" s="213"/>
      <c r="AD55" s="213"/>
      <c r="AE55" s="213"/>
      <c r="AF55" s="213"/>
      <c r="AG55" s="213"/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  <c r="BI55" s="213"/>
      <c r="BJ55" s="213"/>
      <c r="BK55" s="213"/>
      <c r="BL55" s="214"/>
      <c r="BM55" s="214"/>
      <c r="BN55" s="215"/>
      <c r="BO55" s="215"/>
      <c r="BP55" s="215"/>
      <c r="BQ55" s="215"/>
      <c r="BR55" s="215"/>
      <c r="BS55" s="215"/>
      <c r="BT55" s="215"/>
      <c r="BU55" s="215"/>
      <c r="BV55" s="215"/>
      <c r="BW55" s="215"/>
      <c r="BX55" s="215"/>
      <c r="BY55" s="213"/>
      <c r="BZ55" s="213"/>
      <c r="CA55" s="213"/>
      <c r="CB55" s="213"/>
      <c r="CC55" s="213"/>
      <c r="CD55" s="213"/>
      <c r="CE55" s="213"/>
      <c r="CF55" s="213"/>
      <c r="CG55" s="213"/>
      <c r="CH55" s="213"/>
      <c r="CI55" s="213"/>
      <c r="CJ55" s="213"/>
      <c r="CK55" s="214"/>
      <c r="CL55" s="214"/>
      <c r="CM55" s="214"/>
    </row>
    <row r="56" spans="1:91" ht="7.5" customHeight="1" thickBot="1" x14ac:dyDescent="0.2">
      <c r="A56" s="590"/>
      <c r="B56" s="590"/>
      <c r="C56" s="590"/>
      <c r="D56" s="590"/>
      <c r="E56" s="590"/>
      <c r="F56" s="590"/>
      <c r="G56" s="590"/>
      <c r="H56" s="590"/>
      <c r="I56" s="590"/>
      <c r="J56" s="590"/>
      <c r="K56" s="590"/>
      <c r="L56" s="590"/>
      <c r="M56" s="590"/>
      <c r="N56" s="590"/>
      <c r="O56" s="590"/>
      <c r="P56" s="590"/>
      <c r="Q56" s="590"/>
      <c r="R56" s="590"/>
      <c r="S56" s="590"/>
      <c r="T56" s="590"/>
      <c r="U56" s="590"/>
      <c r="V56" s="590"/>
      <c r="W56" s="590"/>
      <c r="X56" s="590"/>
      <c r="Y56" s="590"/>
      <c r="Z56" s="590"/>
      <c r="AA56" s="590"/>
      <c r="AB56" s="590"/>
      <c r="AC56" s="590"/>
      <c r="AD56" s="590"/>
      <c r="AE56" s="590"/>
      <c r="AF56" s="590"/>
      <c r="AG56" s="590"/>
      <c r="AH56" s="590"/>
      <c r="AI56" s="590"/>
      <c r="AJ56" s="590"/>
      <c r="AK56" s="590"/>
      <c r="AL56" s="590"/>
      <c r="AM56" s="590"/>
      <c r="AN56" s="590"/>
      <c r="AO56" s="590"/>
      <c r="AP56" s="590"/>
      <c r="AQ56" s="590"/>
      <c r="AR56" s="590"/>
      <c r="AS56" s="590"/>
      <c r="AT56" s="590"/>
      <c r="AU56" s="590"/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0"/>
      <c r="BG56" s="590"/>
      <c r="BH56" s="590"/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0"/>
      <c r="BT56" s="590"/>
      <c r="BU56" s="590"/>
      <c r="BV56" s="590"/>
      <c r="BW56" s="590"/>
      <c r="BX56" s="590"/>
      <c r="BY56" s="590"/>
      <c r="BZ56" s="590"/>
      <c r="CA56" s="590"/>
      <c r="CB56" s="590"/>
      <c r="CC56" s="590"/>
      <c r="CD56" s="590"/>
      <c r="CE56" s="590"/>
      <c r="CF56" s="590"/>
      <c r="CG56" s="590"/>
      <c r="CH56" s="590"/>
      <c r="CI56" s="590"/>
      <c r="CJ56" s="590"/>
      <c r="CK56" s="590"/>
      <c r="CL56" s="590"/>
      <c r="CM56" s="590"/>
    </row>
    <row r="57" spans="1:91" ht="15" customHeight="1" x14ac:dyDescent="0.15">
      <c r="A57" s="587" t="s">
        <v>425</v>
      </c>
      <c r="B57" s="588"/>
      <c r="C57" s="588"/>
      <c r="D57" s="588"/>
      <c r="E57" s="588"/>
      <c r="F57" s="588"/>
      <c r="G57" s="588"/>
      <c r="H57" s="588"/>
      <c r="I57" s="588"/>
      <c r="J57" s="588"/>
      <c r="K57" s="588"/>
      <c r="L57" s="588"/>
      <c r="M57" s="588"/>
      <c r="N57" s="588"/>
      <c r="O57" s="588"/>
      <c r="P57" s="588"/>
      <c r="Q57" s="589"/>
      <c r="R57" s="216" t="s">
        <v>426</v>
      </c>
      <c r="S57" s="214"/>
      <c r="T57" s="214"/>
      <c r="U57" s="214"/>
      <c r="V57" s="214"/>
      <c r="W57" s="214"/>
      <c r="X57" s="214"/>
      <c r="Y57" s="214"/>
      <c r="Z57" s="214"/>
      <c r="AA57" s="214"/>
      <c r="AB57" s="214"/>
      <c r="AC57" s="214"/>
      <c r="AD57" s="214"/>
      <c r="AE57" s="214"/>
      <c r="AF57" s="214"/>
      <c r="AG57" s="214"/>
      <c r="AH57" s="214"/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7"/>
      <c r="BC57" s="216" t="s">
        <v>428</v>
      </c>
      <c r="BD57" s="214"/>
      <c r="BE57" s="214"/>
      <c r="BF57" s="214"/>
      <c r="BG57" s="214"/>
      <c r="BH57" s="214"/>
      <c r="BI57" s="214"/>
      <c r="BJ57" s="214"/>
      <c r="BK57" s="214"/>
      <c r="BL57" s="214"/>
      <c r="BM57" s="214"/>
      <c r="BN57" s="214"/>
      <c r="BO57" s="214"/>
      <c r="BP57" s="214"/>
      <c r="BQ57" s="214"/>
      <c r="BR57" s="214"/>
      <c r="BS57" s="214"/>
      <c r="BT57" s="214"/>
      <c r="BU57" s="214"/>
      <c r="BV57" s="214"/>
      <c r="BW57" s="214"/>
      <c r="BX57" s="214"/>
      <c r="BY57" s="214"/>
      <c r="BZ57" s="214"/>
      <c r="CA57" s="214"/>
      <c r="CB57" s="214"/>
      <c r="CC57" s="214"/>
      <c r="CD57" s="214"/>
      <c r="CE57" s="214"/>
      <c r="CF57" s="214"/>
      <c r="CG57" s="214"/>
      <c r="CH57" s="214"/>
      <c r="CI57" s="214"/>
      <c r="CJ57" s="214"/>
      <c r="CK57" s="214"/>
      <c r="CL57" s="214"/>
      <c r="CM57" s="218"/>
    </row>
    <row r="58" spans="1:91" ht="15" customHeight="1" x14ac:dyDescent="0.15">
      <c r="A58" s="343"/>
      <c r="B58" s="344"/>
      <c r="C58" s="344"/>
      <c r="D58" s="344"/>
      <c r="E58" s="344"/>
      <c r="F58" s="344"/>
      <c r="G58" s="344"/>
      <c r="H58" s="344"/>
      <c r="I58" s="344"/>
      <c r="J58" s="344"/>
      <c r="K58" s="344"/>
      <c r="L58" s="344"/>
      <c r="M58" s="344"/>
      <c r="N58" s="344"/>
      <c r="O58" s="344"/>
      <c r="P58" s="344"/>
      <c r="Q58" s="345"/>
      <c r="R58" s="73"/>
      <c r="S58" s="350">
        <f>IF(入力シート!$D182="有","①",1)</f>
        <v>1</v>
      </c>
      <c r="T58" s="350"/>
      <c r="U58" s="24"/>
      <c r="V58" s="33" t="s">
        <v>427</v>
      </c>
      <c r="W58" s="164"/>
      <c r="X58" s="33"/>
      <c r="Y58" s="33"/>
      <c r="Z58" s="33"/>
      <c r="AA58" s="164"/>
      <c r="AB58" s="164" t="s">
        <v>430</v>
      </c>
      <c r="AC58" s="564" t="str">
        <f>IF(入力シート!$D183="","",入力シート!D183)</f>
        <v/>
      </c>
      <c r="AD58" s="564"/>
      <c r="AE58" s="564"/>
      <c r="AF58" s="33" t="s">
        <v>432</v>
      </c>
      <c r="AG58" s="164"/>
      <c r="AH58" s="164"/>
      <c r="AI58" s="33"/>
      <c r="AJ58" s="33"/>
      <c r="AK58" s="373" t="str">
        <f>IF(入力シート!$D184="有","○個別対応","個別対応")</f>
        <v>個別対応</v>
      </c>
      <c r="AL58" s="373"/>
      <c r="AM58" s="373"/>
      <c r="AN58" s="373"/>
      <c r="AO58" s="373"/>
      <c r="AP58" s="373"/>
      <c r="AQ58" s="373"/>
      <c r="AR58" s="373"/>
      <c r="AS58" s="373"/>
      <c r="AT58" s="373"/>
      <c r="AU58" s="33" t="s">
        <v>431</v>
      </c>
      <c r="AV58" s="164"/>
      <c r="AW58" s="350">
        <f>IF(入力シート!$D182="無","②",2)</f>
        <v>2</v>
      </c>
      <c r="AX58" s="350"/>
      <c r="AY58" s="164"/>
      <c r="AZ58" s="33" t="s">
        <v>429</v>
      </c>
      <c r="BA58" s="33"/>
      <c r="BB58" s="72"/>
      <c r="BC58" s="73"/>
      <c r="BD58" s="350">
        <f>IF(入力シート!$D185="有","①",1)</f>
        <v>1</v>
      </c>
      <c r="BE58" s="350"/>
      <c r="BF58" s="24"/>
      <c r="BG58" s="33" t="s">
        <v>427</v>
      </c>
      <c r="BH58" s="164"/>
      <c r="BI58" s="33"/>
      <c r="BJ58" s="33"/>
      <c r="BK58" s="33"/>
      <c r="BL58" s="164"/>
      <c r="BM58" s="164" t="s">
        <v>430</v>
      </c>
      <c r="BN58" s="564" t="str">
        <f>IF(入力シート!$D186="","",入力シート!D186)</f>
        <v/>
      </c>
      <c r="BO58" s="564"/>
      <c r="BP58" s="564"/>
      <c r="BQ58" s="33" t="s">
        <v>432</v>
      </c>
      <c r="BR58" s="164"/>
      <c r="BS58" s="164"/>
      <c r="BT58" s="33"/>
      <c r="BU58" s="33"/>
      <c r="BV58" s="373" t="str">
        <f>IF(入力シート!$D187="有","○個別対応","個別対応")</f>
        <v>個別対応</v>
      </c>
      <c r="BW58" s="373"/>
      <c r="BX58" s="373"/>
      <c r="BY58" s="373"/>
      <c r="BZ58" s="373"/>
      <c r="CA58" s="373"/>
      <c r="CB58" s="373"/>
      <c r="CC58" s="373"/>
      <c r="CD58" s="373"/>
      <c r="CE58" s="373"/>
      <c r="CF58" s="33" t="s">
        <v>431</v>
      </c>
      <c r="CG58" s="164"/>
      <c r="CH58" s="350">
        <f>IF(入力シート!$D185="無","②",2)</f>
        <v>2</v>
      </c>
      <c r="CI58" s="350"/>
      <c r="CJ58" s="164"/>
      <c r="CK58" s="33" t="s">
        <v>429</v>
      </c>
      <c r="CL58" s="33"/>
      <c r="CM58" s="199"/>
    </row>
    <row r="59" spans="1:91" ht="15" customHeight="1" x14ac:dyDescent="0.15">
      <c r="A59" s="465" t="s">
        <v>201</v>
      </c>
      <c r="B59" s="418"/>
      <c r="C59" s="418"/>
      <c r="D59" s="418"/>
      <c r="E59" s="418"/>
      <c r="F59" s="418"/>
      <c r="G59" s="418"/>
      <c r="H59" s="418"/>
      <c r="I59" s="418"/>
      <c r="J59" s="418"/>
      <c r="K59" s="418"/>
      <c r="L59" s="418"/>
      <c r="M59" s="418"/>
      <c r="N59" s="418"/>
      <c r="O59" s="418"/>
      <c r="P59" s="418"/>
      <c r="Q59" s="419"/>
      <c r="R59" s="508" t="s">
        <v>349</v>
      </c>
      <c r="S59" s="472"/>
      <c r="T59" s="472"/>
      <c r="U59" s="472"/>
      <c r="V59" s="472"/>
      <c r="W59" s="472"/>
      <c r="X59" s="472"/>
      <c r="Y59" s="472"/>
      <c r="Z59" s="472"/>
      <c r="AA59" s="472"/>
      <c r="AB59" s="472"/>
      <c r="AC59" s="472"/>
      <c r="AD59" s="423" t="str">
        <f>IF(入力シート!$D188="有","①有　2 無",IF(入力シート!$D188="無","1 有　②無","1 有　2 無"))</f>
        <v>1 有　2 無</v>
      </c>
      <c r="AE59" s="423"/>
      <c r="AF59" s="423"/>
      <c r="AG59" s="423"/>
      <c r="AH59" s="423"/>
      <c r="AI59" s="423"/>
      <c r="AJ59" s="423"/>
      <c r="AK59" s="423"/>
      <c r="AL59" s="423"/>
      <c r="AM59" s="423"/>
      <c r="AN59" s="423"/>
      <c r="AO59" s="22" t="s">
        <v>203</v>
      </c>
      <c r="AP59" s="22"/>
      <c r="AQ59" s="22"/>
      <c r="AR59" s="22"/>
      <c r="AS59" s="22"/>
      <c r="AT59" s="22"/>
      <c r="AU59" s="22"/>
      <c r="AV59" s="22"/>
      <c r="AW59" s="22"/>
      <c r="AX59" s="22" t="str">
        <f>IF(入力シート!$D189="全員","①全員 　2 一部",IF(入力シート!$D189="一部","1 全員 　②一部","1 全員 　2 一部"))</f>
        <v>1 全員 　2 一部</v>
      </c>
      <c r="AY59" s="184"/>
      <c r="AZ59" s="184"/>
      <c r="BA59" s="184"/>
      <c r="BB59" s="184"/>
      <c r="BC59" s="184"/>
      <c r="BD59" s="184"/>
      <c r="BE59" s="184"/>
      <c r="BF59" s="184"/>
      <c r="BG59" s="184"/>
      <c r="BH59" s="184"/>
      <c r="BI59" s="184"/>
      <c r="BJ59" s="184"/>
      <c r="BK59" s="184"/>
      <c r="BL59" s="184"/>
      <c r="BM59" s="184"/>
      <c r="BN59" s="184"/>
      <c r="BO59" s="184"/>
      <c r="BP59" s="184"/>
      <c r="BQ59" s="184"/>
      <c r="BR59" s="184"/>
      <c r="BS59" s="184"/>
      <c r="BT59" s="184"/>
      <c r="BU59" s="184"/>
      <c r="BV59" s="184"/>
      <c r="BW59" s="184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19"/>
    </row>
    <row r="60" spans="1:91" ht="15" customHeight="1" x14ac:dyDescent="0.15">
      <c r="A60" s="392"/>
      <c r="B60" s="393"/>
      <c r="C60" s="393"/>
      <c r="D60" s="393"/>
      <c r="E60" s="393"/>
      <c r="F60" s="393"/>
      <c r="G60" s="393"/>
      <c r="H60" s="393"/>
      <c r="I60" s="393"/>
      <c r="J60" s="393"/>
      <c r="K60" s="393"/>
      <c r="L60" s="393"/>
      <c r="M60" s="393"/>
      <c r="N60" s="393"/>
      <c r="O60" s="393"/>
      <c r="P60" s="393"/>
      <c r="Q60" s="394"/>
      <c r="R60" s="509"/>
      <c r="S60" s="475"/>
      <c r="T60" s="475"/>
      <c r="U60" s="475"/>
      <c r="V60" s="475"/>
      <c r="W60" s="475"/>
      <c r="X60" s="475"/>
      <c r="Y60" s="475"/>
      <c r="Z60" s="475"/>
      <c r="AA60" s="475"/>
      <c r="AB60" s="475"/>
      <c r="AC60" s="475"/>
      <c r="AD60" s="423"/>
      <c r="AE60" s="423"/>
      <c r="AF60" s="423"/>
      <c r="AG60" s="423"/>
      <c r="AH60" s="423"/>
      <c r="AI60" s="423"/>
      <c r="AJ60" s="423"/>
      <c r="AK60" s="423"/>
      <c r="AL60" s="423"/>
      <c r="AM60" s="423"/>
      <c r="AN60" s="423"/>
      <c r="AO60" s="22" t="s">
        <v>204</v>
      </c>
      <c r="AP60" s="184"/>
      <c r="AQ60" s="184"/>
      <c r="AR60" s="184"/>
      <c r="AS60" s="184"/>
      <c r="AT60" s="184"/>
      <c r="AU60" s="184"/>
      <c r="AV60" s="184"/>
      <c r="AW60" s="184"/>
      <c r="AX60" s="22" t="str">
        <f>IF(入力シート!$D190="毎食","①毎食 　2 ",IF(入力シート!$D190="その他","1 毎食 　②","1 毎食 　2 "))</f>
        <v xml:space="preserve">1 毎食 　2 </v>
      </c>
      <c r="AY60" s="33"/>
      <c r="AZ60" s="33"/>
      <c r="BA60" s="33"/>
      <c r="BB60" s="164"/>
      <c r="BC60" s="164"/>
      <c r="BD60" s="164"/>
      <c r="BE60" s="164"/>
      <c r="BF60" s="164"/>
      <c r="BG60" s="164"/>
      <c r="BH60" s="164"/>
      <c r="BI60" s="24" t="s">
        <v>30</v>
      </c>
      <c r="BJ60" s="33"/>
      <c r="BK60" s="347" t="str">
        <f>IF(入力シート!$D192="","",入力シート!D192)</f>
        <v/>
      </c>
      <c r="BL60" s="347"/>
      <c r="BM60" s="347"/>
      <c r="BN60" s="347"/>
      <c r="BO60" s="347"/>
      <c r="BP60" s="220"/>
      <c r="BQ60" s="33" t="s">
        <v>206</v>
      </c>
      <c r="BR60" s="33"/>
      <c r="BS60" s="33" t="s">
        <v>353</v>
      </c>
      <c r="BT60" s="33"/>
      <c r="BU60" s="33"/>
      <c r="BV60" s="33"/>
      <c r="BW60" s="33"/>
      <c r="BX60" s="347" t="str">
        <f>IF(入力シート!D191="日","日",IF(入力シート!D191="週","週",IF(入力シート!D191="月","月",IF(入力シート!D191="年","年","日・週・月・年"))))</f>
        <v>日・週・月・年</v>
      </c>
      <c r="BY60" s="347"/>
      <c r="BZ60" s="347"/>
      <c r="CA60" s="347"/>
      <c r="CB60" s="347"/>
      <c r="CC60" s="347"/>
      <c r="CD60" s="347"/>
      <c r="CE60" s="347"/>
      <c r="CF60" s="347"/>
      <c r="CG60" s="347"/>
      <c r="CH60" s="347"/>
      <c r="CI60" s="347"/>
      <c r="CJ60" s="347"/>
      <c r="CK60" s="184"/>
      <c r="CL60" s="184" t="s">
        <v>29</v>
      </c>
      <c r="CM60" s="205"/>
    </row>
    <row r="61" spans="1:91" ht="15" customHeight="1" x14ac:dyDescent="0.15">
      <c r="A61" s="392"/>
      <c r="B61" s="393"/>
      <c r="C61" s="393"/>
      <c r="D61" s="393"/>
      <c r="E61" s="393"/>
      <c r="F61" s="393"/>
      <c r="G61" s="393"/>
      <c r="H61" s="393"/>
      <c r="I61" s="393"/>
      <c r="J61" s="393"/>
      <c r="K61" s="393"/>
      <c r="L61" s="393"/>
      <c r="M61" s="393"/>
      <c r="N61" s="393"/>
      <c r="O61" s="393"/>
      <c r="P61" s="393"/>
      <c r="Q61" s="394"/>
      <c r="R61" s="302" t="s">
        <v>202</v>
      </c>
      <c r="S61" s="303"/>
      <c r="T61" s="303"/>
      <c r="U61" s="303"/>
      <c r="V61" s="303"/>
      <c r="W61" s="303"/>
      <c r="X61" s="303"/>
      <c r="Y61" s="303"/>
      <c r="Z61" s="303"/>
      <c r="AA61" s="303"/>
      <c r="AB61" s="303"/>
      <c r="AC61" s="303"/>
      <c r="AD61" s="423" t="str">
        <f>IF(入力シート!$D193="有","①有　2 無",IF(入力シート!$D193="無","1 有　②無","1 有　2 無"))</f>
        <v>1 有　2 無</v>
      </c>
      <c r="AE61" s="423"/>
      <c r="AF61" s="423"/>
      <c r="AG61" s="423"/>
      <c r="AH61" s="423"/>
      <c r="AI61" s="423"/>
      <c r="AJ61" s="423"/>
      <c r="AK61" s="423"/>
      <c r="AL61" s="423"/>
      <c r="AM61" s="423"/>
      <c r="AN61" s="423"/>
      <c r="AO61" s="22" t="s">
        <v>203</v>
      </c>
      <c r="AP61" s="184"/>
      <c r="AQ61" s="184"/>
      <c r="AR61" s="179"/>
      <c r="AS61" s="184"/>
      <c r="AT61" s="184"/>
      <c r="AU61" s="184"/>
      <c r="AV61" s="184"/>
      <c r="AW61" s="184"/>
      <c r="AX61" s="22" t="str">
        <f>IF(入力シート!$D194="全員","①全員 　2 一部",IF(入力シート!$D194="一部","1 全員 　②一部","1 全員 　2 一部"))</f>
        <v>1 全員 　2 一部</v>
      </c>
      <c r="AY61" s="22"/>
      <c r="AZ61" s="22"/>
      <c r="BA61" s="22"/>
      <c r="BB61" s="22"/>
      <c r="BC61" s="184"/>
      <c r="BD61" s="184"/>
      <c r="BE61" s="184"/>
      <c r="BF61" s="184"/>
      <c r="BG61" s="184"/>
      <c r="BH61" s="184"/>
      <c r="BI61" s="184"/>
      <c r="BJ61" s="184"/>
      <c r="BK61" s="184"/>
      <c r="BL61" s="184"/>
      <c r="BM61" s="184"/>
      <c r="BN61" s="184"/>
      <c r="BO61" s="184"/>
      <c r="BP61" s="184"/>
      <c r="BQ61" s="184"/>
      <c r="BR61" s="184"/>
      <c r="BS61" s="184"/>
      <c r="BT61" s="184"/>
      <c r="BU61" s="184"/>
      <c r="BV61" s="184"/>
      <c r="BW61" s="184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19"/>
    </row>
    <row r="62" spans="1:91" ht="15" customHeight="1" x14ac:dyDescent="0.15">
      <c r="A62" s="420"/>
      <c r="B62" s="421"/>
      <c r="C62" s="421"/>
      <c r="D62" s="421"/>
      <c r="E62" s="421"/>
      <c r="F62" s="421"/>
      <c r="G62" s="421"/>
      <c r="H62" s="421"/>
      <c r="I62" s="421"/>
      <c r="J62" s="421"/>
      <c r="K62" s="421"/>
      <c r="L62" s="421"/>
      <c r="M62" s="421"/>
      <c r="N62" s="421"/>
      <c r="O62" s="421"/>
      <c r="P62" s="421"/>
      <c r="Q62" s="422"/>
      <c r="R62" s="305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423"/>
      <c r="AE62" s="423"/>
      <c r="AF62" s="423"/>
      <c r="AG62" s="423"/>
      <c r="AH62" s="423"/>
      <c r="AI62" s="423"/>
      <c r="AJ62" s="423"/>
      <c r="AK62" s="423"/>
      <c r="AL62" s="423"/>
      <c r="AM62" s="423"/>
      <c r="AN62" s="423"/>
      <c r="AO62" s="184" t="s">
        <v>204</v>
      </c>
      <c r="AP62" s="184"/>
      <c r="AQ62" s="184"/>
      <c r="AR62" s="179"/>
      <c r="AS62" s="184"/>
      <c r="AT62" s="33"/>
      <c r="AU62" s="184"/>
      <c r="AV62" s="184"/>
      <c r="AW62" s="184"/>
      <c r="AX62" s="22" t="str">
        <f>IF(入力シート!$D195="毎食","①毎食 　2 ",IF(入力シート!$D195="その他","1 毎食 　②","1 毎食 　2 "))</f>
        <v xml:space="preserve">1 毎食 　2 </v>
      </c>
      <c r="AY62" s="184"/>
      <c r="AZ62" s="184"/>
      <c r="BA62" s="184"/>
      <c r="BB62" s="184"/>
      <c r="BC62" s="33"/>
      <c r="BD62" s="33"/>
      <c r="BE62" s="33"/>
      <c r="BF62" s="33"/>
      <c r="BG62" s="33"/>
      <c r="BH62" s="33"/>
      <c r="BI62" s="24" t="s">
        <v>205</v>
      </c>
      <c r="BJ62" s="33"/>
      <c r="BK62" s="347" t="str">
        <f>IF(入力シート!$D197="","",入力シート!D197)</f>
        <v/>
      </c>
      <c r="BL62" s="347"/>
      <c r="BM62" s="347"/>
      <c r="BN62" s="347"/>
      <c r="BO62" s="347"/>
      <c r="BP62" s="184"/>
      <c r="BQ62" s="33" t="s">
        <v>206</v>
      </c>
      <c r="BR62" s="33"/>
      <c r="BS62" s="33" t="s">
        <v>353</v>
      </c>
      <c r="BT62" s="33"/>
      <c r="BU62" s="33"/>
      <c r="BV62" s="33"/>
      <c r="BW62" s="33"/>
      <c r="BX62" s="347" t="str">
        <f>IF(入力シート!D196="日","日",IF(入力シート!D196="週","週",IF(入力シート!D196="月","月",IF(入力シート!D196="年","年","日・週・月・年"))))</f>
        <v>日・週・月・年</v>
      </c>
      <c r="BY62" s="347"/>
      <c r="BZ62" s="347"/>
      <c r="CA62" s="347"/>
      <c r="CB62" s="347"/>
      <c r="CC62" s="347"/>
      <c r="CD62" s="347"/>
      <c r="CE62" s="347"/>
      <c r="CF62" s="347"/>
      <c r="CG62" s="347"/>
      <c r="CH62" s="347"/>
      <c r="CI62" s="347"/>
      <c r="CJ62" s="347"/>
      <c r="CK62" s="184"/>
      <c r="CL62" s="184" t="s">
        <v>29</v>
      </c>
      <c r="CM62" s="205"/>
    </row>
    <row r="63" spans="1:91" ht="16.5" customHeight="1" x14ac:dyDescent="0.15">
      <c r="A63" s="339" t="s">
        <v>219</v>
      </c>
      <c r="B63" s="340"/>
      <c r="C63" s="340"/>
      <c r="D63" s="340"/>
      <c r="E63" s="340"/>
      <c r="F63" s="340"/>
      <c r="G63" s="340"/>
      <c r="H63" s="340"/>
      <c r="I63" s="340"/>
      <c r="J63" s="340"/>
      <c r="K63" s="340"/>
      <c r="L63" s="340"/>
      <c r="M63" s="340"/>
      <c r="N63" s="340"/>
      <c r="O63" s="340"/>
      <c r="P63" s="340"/>
      <c r="Q63" s="466"/>
      <c r="R63" s="516" t="str">
        <f>IF(入力シート!D198="毎月","①毎月
2 報告月のみ
3 その他
4 無",IF(入力シート!D198="報告月のみ","1 毎月
②報告月のみ
3 その他
4 無",IF(入力シート!D198="その他","1 毎月
2 報告月のみ
③その他
4 無",IF(入力シート!D198="無","1 毎月
2 報告月のみ
3 その他
④無","1 毎月
2 報告月のみ
3 その他
4 無"))))</f>
        <v>1 毎月
2 報告月のみ
3 その他
4 無</v>
      </c>
      <c r="S63" s="517"/>
      <c r="T63" s="517"/>
      <c r="U63" s="517"/>
      <c r="V63" s="517"/>
      <c r="W63" s="517"/>
      <c r="X63" s="517"/>
      <c r="Y63" s="517"/>
      <c r="Z63" s="517"/>
      <c r="AA63" s="517"/>
      <c r="AB63" s="517"/>
      <c r="AC63" s="517"/>
      <c r="AD63" s="517"/>
      <c r="AE63" s="517"/>
      <c r="AF63" s="517"/>
      <c r="AG63" s="517"/>
      <c r="AH63" s="518"/>
      <c r="AI63" s="42"/>
      <c r="AJ63" s="42"/>
      <c r="AK63" s="42"/>
      <c r="AL63" s="42" t="s">
        <v>207</v>
      </c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3" t="s">
        <v>51</v>
      </c>
      <c r="AX63" s="43"/>
      <c r="AY63" s="43"/>
      <c r="AZ63" s="43"/>
      <c r="BA63" s="43"/>
      <c r="BB63" s="42"/>
      <c r="BC63" s="42"/>
      <c r="BD63" s="368" t="str">
        <f>IF(入力シート!$D212="朝食","①朝食　2 昼食　3 夕食",IF(入力シート!$D212="昼食","1 朝食　②昼食　3 夕食",IF(入力シート!$D212="夕食","1 朝食　2 昼食　③夕食",IF(入力シート!$D212="朝食・昼食","①朝食　②昼食　3 夕食",IF(入力シート!$D212="朝食・夕食","①朝食　2 昼食　③夕食",IF(入力シート!$D212="昼食・夕食","1 朝食　②昼食　③夕食",IF(入力シート!$D212="朝食・昼食・夕食","①朝食　②昼食　③夕食","1 朝食　2 昼食　3 夕食")))))))</f>
        <v>1 朝食　2 昼食　3 夕食</v>
      </c>
      <c r="BE63" s="368"/>
      <c r="BF63" s="368"/>
      <c r="BG63" s="368"/>
      <c r="BH63" s="368"/>
      <c r="BI63" s="368"/>
      <c r="BJ63" s="368"/>
      <c r="BK63" s="368"/>
      <c r="BL63" s="368"/>
      <c r="BM63" s="368"/>
      <c r="BN63" s="368"/>
      <c r="BO63" s="368"/>
      <c r="BP63" s="368"/>
      <c r="BQ63" s="368"/>
      <c r="BR63" s="368"/>
      <c r="BS63" s="368"/>
      <c r="BT63" s="368"/>
      <c r="BU63" s="368"/>
      <c r="BV63" s="303"/>
      <c r="BW63" s="303"/>
      <c r="BX63" s="303"/>
      <c r="BY63" s="303"/>
      <c r="BZ63" s="42"/>
      <c r="CA63" s="66" t="s">
        <v>52</v>
      </c>
      <c r="CB63" s="66"/>
      <c r="CC63" s="66"/>
      <c r="CD63" s="66"/>
      <c r="CE63" s="66"/>
      <c r="CF63" s="66"/>
      <c r="CG63" s="42"/>
      <c r="CH63" s="42"/>
      <c r="CI63" s="42"/>
      <c r="CJ63" s="42"/>
      <c r="CK63" s="42"/>
      <c r="CL63" s="42"/>
      <c r="CM63" s="44"/>
    </row>
    <row r="64" spans="1:91" ht="16.5" customHeight="1" x14ac:dyDescent="0.15">
      <c r="A64" s="341"/>
      <c r="B64" s="342"/>
      <c r="C64" s="342"/>
      <c r="D64" s="342"/>
      <c r="E64" s="342"/>
      <c r="F64" s="342"/>
      <c r="G64" s="342"/>
      <c r="H64" s="342"/>
      <c r="I64" s="342"/>
      <c r="J64" s="342"/>
      <c r="K64" s="342"/>
      <c r="L64" s="342"/>
      <c r="M64" s="342"/>
      <c r="N64" s="342"/>
      <c r="O64" s="342"/>
      <c r="P64" s="342"/>
      <c r="Q64" s="467"/>
      <c r="R64" s="519"/>
      <c r="S64" s="520"/>
      <c r="T64" s="520"/>
      <c r="U64" s="520"/>
      <c r="V64" s="520"/>
      <c r="W64" s="520"/>
      <c r="X64" s="520"/>
      <c r="Y64" s="520"/>
      <c r="Z64" s="520"/>
      <c r="AA64" s="520"/>
      <c r="AB64" s="520"/>
      <c r="AC64" s="520"/>
      <c r="AD64" s="520"/>
      <c r="AE64" s="520"/>
      <c r="AF64" s="520"/>
      <c r="AG64" s="520"/>
      <c r="AH64" s="521"/>
      <c r="AI64" s="302" t="s">
        <v>24</v>
      </c>
      <c r="AJ64" s="303"/>
      <c r="AK64" s="303"/>
      <c r="AL64" s="303"/>
      <c r="AM64" s="303"/>
      <c r="AN64" s="303"/>
      <c r="AO64" s="303"/>
      <c r="AP64" s="303"/>
      <c r="AQ64" s="303"/>
      <c r="AR64" s="303"/>
      <c r="AS64" s="303"/>
      <c r="AT64" s="303"/>
      <c r="AU64" s="303"/>
      <c r="AV64" s="303"/>
      <c r="AW64" s="303"/>
      <c r="AX64" s="303"/>
      <c r="AY64" s="303"/>
      <c r="AZ64" s="303"/>
      <c r="BA64" s="303"/>
      <c r="BB64" s="303"/>
      <c r="BC64" s="303"/>
      <c r="BD64" s="367" t="s">
        <v>438</v>
      </c>
      <c r="BE64" s="424"/>
      <c r="BF64" s="424"/>
      <c r="BG64" s="424"/>
      <c r="BH64" s="424"/>
      <c r="BI64" s="424"/>
      <c r="BJ64" s="424"/>
      <c r="BK64" s="424"/>
      <c r="BL64" s="424"/>
      <c r="BM64" s="424"/>
      <c r="BN64" s="424"/>
      <c r="BO64" s="424"/>
      <c r="BP64" s="424"/>
      <c r="BQ64" s="424"/>
      <c r="BR64" s="424"/>
      <c r="BS64" s="424"/>
      <c r="BT64" s="424"/>
      <c r="BU64" s="425"/>
      <c r="BV64" s="382" t="s">
        <v>439</v>
      </c>
      <c r="BW64" s="368"/>
      <c r="BX64" s="368"/>
      <c r="BY64" s="368"/>
      <c r="BZ64" s="368"/>
      <c r="CA64" s="368"/>
      <c r="CB64" s="368"/>
      <c r="CC64" s="368"/>
      <c r="CD64" s="368"/>
      <c r="CE64" s="368"/>
      <c r="CF64" s="368"/>
      <c r="CG64" s="368"/>
      <c r="CH64" s="368"/>
      <c r="CI64" s="368"/>
      <c r="CJ64" s="368"/>
      <c r="CK64" s="368"/>
      <c r="CL64" s="368"/>
      <c r="CM64" s="383"/>
    </row>
    <row r="65" spans="1:91" ht="15" customHeight="1" x14ac:dyDescent="0.15">
      <c r="A65" s="341"/>
      <c r="B65" s="342"/>
      <c r="C65" s="342"/>
      <c r="D65" s="342"/>
      <c r="E65" s="342"/>
      <c r="F65" s="342"/>
      <c r="G65" s="342"/>
      <c r="H65" s="342"/>
      <c r="I65" s="342"/>
      <c r="J65" s="342"/>
      <c r="K65" s="342"/>
      <c r="L65" s="342"/>
      <c r="M65" s="342"/>
      <c r="N65" s="342"/>
      <c r="O65" s="342"/>
      <c r="P65" s="342"/>
      <c r="Q65" s="467"/>
      <c r="R65" s="519"/>
      <c r="S65" s="520"/>
      <c r="T65" s="520"/>
      <c r="U65" s="520"/>
      <c r="V65" s="520"/>
      <c r="W65" s="520"/>
      <c r="X65" s="520"/>
      <c r="Y65" s="520"/>
      <c r="Z65" s="520"/>
      <c r="AA65" s="520"/>
      <c r="AB65" s="520"/>
      <c r="AC65" s="520"/>
      <c r="AD65" s="520"/>
      <c r="AE65" s="520"/>
      <c r="AF65" s="520"/>
      <c r="AG65" s="520"/>
      <c r="AH65" s="521"/>
      <c r="AI65" s="572"/>
      <c r="AJ65" s="439"/>
      <c r="AK65" s="439"/>
      <c r="AL65" s="439"/>
      <c r="AM65" s="439"/>
      <c r="AN65" s="439"/>
      <c r="AO65" s="439"/>
      <c r="AP65" s="439"/>
      <c r="AQ65" s="439"/>
      <c r="AR65" s="439"/>
      <c r="AS65" s="439"/>
      <c r="AT65" s="439"/>
      <c r="AU65" s="439"/>
      <c r="AV65" s="439"/>
      <c r="AW65" s="439"/>
      <c r="AX65" s="439"/>
      <c r="AY65" s="439"/>
      <c r="AZ65" s="439"/>
      <c r="BA65" s="439"/>
      <c r="BB65" s="439"/>
      <c r="BC65" s="439"/>
      <c r="BD65" s="302" t="s">
        <v>447</v>
      </c>
      <c r="BE65" s="303"/>
      <c r="BF65" s="303"/>
      <c r="BG65" s="303"/>
      <c r="BH65" s="303"/>
      <c r="BI65" s="303"/>
      <c r="BJ65" s="303"/>
      <c r="BK65" s="303"/>
      <c r="BL65" s="304"/>
      <c r="BM65" s="302" t="s">
        <v>448</v>
      </c>
      <c r="BN65" s="303"/>
      <c r="BO65" s="303"/>
      <c r="BP65" s="303"/>
      <c r="BQ65" s="303"/>
      <c r="BR65" s="303"/>
      <c r="BS65" s="303"/>
      <c r="BT65" s="303"/>
      <c r="BU65" s="304"/>
      <c r="BV65" s="302" t="s">
        <v>447</v>
      </c>
      <c r="BW65" s="303"/>
      <c r="BX65" s="303"/>
      <c r="BY65" s="303"/>
      <c r="BZ65" s="303"/>
      <c r="CA65" s="303"/>
      <c r="CB65" s="303"/>
      <c r="CC65" s="303"/>
      <c r="CD65" s="304"/>
      <c r="CE65" s="302" t="s">
        <v>448</v>
      </c>
      <c r="CF65" s="303"/>
      <c r="CG65" s="303"/>
      <c r="CH65" s="303"/>
      <c r="CI65" s="303"/>
      <c r="CJ65" s="303"/>
      <c r="CK65" s="303"/>
      <c r="CL65" s="303"/>
      <c r="CM65" s="426"/>
    </row>
    <row r="66" spans="1:91" ht="15" customHeight="1" x14ac:dyDescent="0.15">
      <c r="A66" s="341"/>
      <c r="B66" s="342"/>
      <c r="C66" s="342"/>
      <c r="D66" s="342"/>
      <c r="E66" s="342"/>
      <c r="F66" s="342"/>
      <c r="G66" s="342"/>
      <c r="H66" s="342"/>
      <c r="I66" s="342"/>
      <c r="J66" s="342"/>
      <c r="K66" s="342"/>
      <c r="L66" s="342"/>
      <c r="M66" s="342"/>
      <c r="N66" s="342"/>
      <c r="O66" s="342"/>
      <c r="P66" s="342"/>
      <c r="Q66" s="467"/>
      <c r="R66" s="519"/>
      <c r="S66" s="520"/>
      <c r="T66" s="520"/>
      <c r="U66" s="520"/>
      <c r="V66" s="520"/>
      <c r="W66" s="520"/>
      <c r="X66" s="520"/>
      <c r="Y66" s="520"/>
      <c r="Z66" s="520"/>
      <c r="AA66" s="520"/>
      <c r="AB66" s="520"/>
      <c r="AC66" s="520"/>
      <c r="AD66" s="520"/>
      <c r="AE66" s="520"/>
      <c r="AF66" s="520"/>
      <c r="AG66" s="520"/>
      <c r="AH66" s="521"/>
      <c r="AI66" s="305"/>
      <c r="AJ66" s="306"/>
      <c r="AK66" s="306"/>
      <c r="AL66" s="306"/>
      <c r="AM66" s="306"/>
      <c r="AN66" s="306"/>
      <c r="AO66" s="306"/>
      <c r="AP66" s="306"/>
      <c r="AQ66" s="306"/>
      <c r="AR66" s="306"/>
      <c r="AS66" s="306"/>
      <c r="AT66" s="306"/>
      <c r="AU66" s="306"/>
      <c r="AV66" s="306"/>
      <c r="AW66" s="306"/>
      <c r="AX66" s="306"/>
      <c r="AY66" s="306"/>
      <c r="AZ66" s="306"/>
      <c r="BA66" s="306"/>
      <c r="BB66" s="306"/>
      <c r="BC66" s="306"/>
      <c r="BD66" s="305" t="s">
        <v>446</v>
      </c>
      <c r="BE66" s="306"/>
      <c r="BF66" s="306"/>
      <c r="BG66" s="306"/>
      <c r="BH66" s="306"/>
      <c r="BI66" s="306"/>
      <c r="BJ66" s="306"/>
      <c r="BK66" s="306"/>
      <c r="BL66" s="307"/>
      <c r="BM66" s="305" t="s">
        <v>449</v>
      </c>
      <c r="BN66" s="306"/>
      <c r="BO66" s="306"/>
      <c r="BP66" s="306"/>
      <c r="BQ66" s="306"/>
      <c r="BR66" s="306"/>
      <c r="BS66" s="306"/>
      <c r="BT66" s="306"/>
      <c r="BU66" s="307"/>
      <c r="BV66" s="305" t="s">
        <v>446</v>
      </c>
      <c r="BW66" s="306"/>
      <c r="BX66" s="306"/>
      <c r="BY66" s="306"/>
      <c r="BZ66" s="306"/>
      <c r="CA66" s="306"/>
      <c r="CB66" s="306"/>
      <c r="CC66" s="306"/>
      <c r="CD66" s="307"/>
      <c r="CE66" s="305" t="s">
        <v>449</v>
      </c>
      <c r="CF66" s="306"/>
      <c r="CG66" s="306"/>
      <c r="CH66" s="306"/>
      <c r="CI66" s="306"/>
      <c r="CJ66" s="306"/>
      <c r="CK66" s="306"/>
      <c r="CL66" s="306"/>
      <c r="CM66" s="427"/>
    </row>
    <row r="67" spans="1:91" ht="15" customHeight="1" x14ac:dyDescent="0.15">
      <c r="A67" s="343"/>
      <c r="B67" s="344"/>
      <c r="C67" s="344"/>
      <c r="D67" s="342"/>
      <c r="E67" s="342"/>
      <c r="F67" s="342"/>
      <c r="G67" s="342"/>
      <c r="H67" s="342"/>
      <c r="I67" s="342"/>
      <c r="J67" s="342"/>
      <c r="K67" s="342"/>
      <c r="L67" s="342"/>
      <c r="M67" s="342"/>
      <c r="N67" s="342"/>
      <c r="O67" s="342"/>
      <c r="P67" s="342"/>
      <c r="Q67" s="467"/>
      <c r="R67" s="73" t="s">
        <v>220</v>
      </c>
      <c r="S67" s="221"/>
      <c r="T67" s="221"/>
      <c r="U67" s="221"/>
      <c r="V67" s="221"/>
      <c r="W67" s="221"/>
      <c r="X67" s="221"/>
      <c r="Y67" s="315" t="str">
        <f>IF(入力シート!$D199="","",入力シート!D199)</f>
        <v/>
      </c>
      <c r="Z67" s="315"/>
      <c r="AA67" s="315"/>
      <c r="AB67" s="315"/>
      <c r="AC67" s="315"/>
      <c r="AD67" s="315"/>
      <c r="AE67" s="315"/>
      <c r="AF67" s="315"/>
      <c r="AG67" s="315"/>
      <c r="AH67" s="222" t="s">
        <v>206</v>
      </c>
      <c r="AI67" s="510" t="s">
        <v>440</v>
      </c>
      <c r="AJ67" s="511"/>
      <c r="AK67" s="511"/>
      <c r="AL67" s="511"/>
      <c r="AM67" s="511"/>
      <c r="AN67" s="511"/>
      <c r="AO67" s="511"/>
      <c r="AP67" s="511"/>
      <c r="AQ67" s="511"/>
      <c r="AR67" s="511"/>
      <c r="AS67" s="511"/>
      <c r="AT67" s="511"/>
      <c r="AU67" s="511"/>
      <c r="AV67" s="511"/>
      <c r="AW67" s="511"/>
      <c r="AX67" s="511"/>
      <c r="AY67" s="511"/>
      <c r="AZ67" s="511"/>
      <c r="BA67" s="511"/>
      <c r="BB67" s="511"/>
      <c r="BC67" s="512"/>
      <c r="BD67" s="346" t="str">
        <f>IF(入力シート!$D213="","",入力シート!D213)</f>
        <v/>
      </c>
      <c r="BE67" s="347"/>
      <c r="BF67" s="347"/>
      <c r="BG67" s="347"/>
      <c r="BH67" s="347"/>
      <c r="BI67" s="347"/>
      <c r="BJ67" s="347"/>
      <c r="BK67" s="347"/>
      <c r="BL67" s="348"/>
      <c r="BM67" s="346" t="str">
        <f>IF(入力シート!$D227="","",入力シート!D227)</f>
        <v/>
      </c>
      <c r="BN67" s="347"/>
      <c r="BO67" s="347"/>
      <c r="BP67" s="347"/>
      <c r="BQ67" s="347"/>
      <c r="BR67" s="347"/>
      <c r="BS67" s="347"/>
      <c r="BT67" s="347"/>
      <c r="BU67" s="348"/>
      <c r="BV67" s="346" t="str">
        <f>IF(入力シート!$D241="","",入力シート!D241)</f>
        <v/>
      </c>
      <c r="BW67" s="347"/>
      <c r="BX67" s="347"/>
      <c r="BY67" s="347"/>
      <c r="BZ67" s="347"/>
      <c r="CA67" s="347"/>
      <c r="CB67" s="347"/>
      <c r="CC67" s="347"/>
      <c r="CD67" s="348"/>
      <c r="CE67" s="346" t="str">
        <f>IF(入力シート!$D255="","",入力シート!D255)</f>
        <v/>
      </c>
      <c r="CF67" s="347"/>
      <c r="CG67" s="347"/>
      <c r="CH67" s="347"/>
      <c r="CI67" s="347"/>
      <c r="CJ67" s="347"/>
      <c r="CK67" s="347"/>
      <c r="CL67" s="347"/>
      <c r="CM67" s="583"/>
    </row>
    <row r="68" spans="1:91" ht="15" customHeight="1" thickBot="1" x14ac:dyDescent="0.2">
      <c r="A68" s="595" t="s">
        <v>221</v>
      </c>
      <c r="B68" s="596"/>
      <c r="C68" s="596"/>
      <c r="D68" s="601" t="s">
        <v>434</v>
      </c>
      <c r="E68" s="602"/>
      <c r="F68" s="602"/>
      <c r="G68" s="602"/>
      <c r="H68" s="602"/>
      <c r="I68" s="602"/>
      <c r="J68" s="602"/>
      <c r="K68" s="602"/>
      <c r="L68" s="602"/>
      <c r="M68" s="602"/>
      <c r="N68" s="602"/>
      <c r="O68" s="602"/>
      <c r="P68" s="602"/>
      <c r="Q68" s="603"/>
      <c r="R68" s="530" t="str">
        <f>IF(入力シート!$D200="完全給食","①完全給食
2 副食給食",IF(入力シート!$D200="副食給食","1 完全給食
②副食給食","1 完全給食
2 副食給食"))</f>
        <v>1 完全給食
2 副食給食</v>
      </c>
      <c r="S68" s="530"/>
      <c r="T68" s="530"/>
      <c r="U68" s="530"/>
      <c r="V68" s="530"/>
      <c r="W68" s="530"/>
      <c r="X68" s="530"/>
      <c r="Y68" s="530"/>
      <c r="Z68" s="530"/>
      <c r="AA68" s="530"/>
      <c r="AB68" s="530"/>
      <c r="AC68" s="530"/>
      <c r="AD68" s="530"/>
      <c r="AE68" s="530"/>
      <c r="AF68" s="530"/>
      <c r="AG68" s="530"/>
      <c r="AH68" s="531"/>
      <c r="AI68" s="226" t="s">
        <v>212</v>
      </c>
      <c r="AJ68" s="227"/>
      <c r="AK68" s="227"/>
      <c r="AL68" s="227"/>
      <c r="AM68" s="227"/>
      <c r="AN68" s="227"/>
      <c r="AO68" s="227"/>
      <c r="AP68" s="227"/>
      <c r="AQ68" s="227"/>
      <c r="AR68" s="227"/>
      <c r="AS68" s="227"/>
      <c r="AT68" s="227"/>
      <c r="AU68" s="227"/>
      <c r="AV68" s="227"/>
      <c r="AW68" s="227"/>
      <c r="AX68" s="227"/>
      <c r="AY68" s="227"/>
      <c r="AZ68" s="227"/>
      <c r="BA68" s="364" t="s">
        <v>441</v>
      </c>
      <c r="BB68" s="364"/>
      <c r="BC68" s="365"/>
      <c r="BD68" s="346" t="str">
        <f>IF(入力シート!$D214="","",入力シート!D214)</f>
        <v/>
      </c>
      <c r="BE68" s="347"/>
      <c r="BF68" s="347"/>
      <c r="BG68" s="347"/>
      <c r="BH68" s="347"/>
      <c r="BI68" s="347"/>
      <c r="BJ68" s="347"/>
      <c r="BK68" s="347"/>
      <c r="BL68" s="348"/>
      <c r="BM68" s="346" t="str">
        <f>IF(入力シート!$D228="","",入力シート!D228)</f>
        <v/>
      </c>
      <c r="BN68" s="347"/>
      <c r="BO68" s="347"/>
      <c r="BP68" s="347"/>
      <c r="BQ68" s="347"/>
      <c r="BR68" s="347"/>
      <c r="BS68" s="347"/>
      <c r="BT68" s="347"/>
      <c r="BU68" s="348"/>
      <c r="BV68" s="346" t="str">
        <f>IF(入力シート!$D242="","",入力シート!D242)</f>
        <v/>
      </c>
      <c r="BW68" s="347"/>
      <c r="BX68" s="347"/>
      <c r="BY68" s="347"/>
      <c r="BZ68" s="347"/>
      <c r="CA68" s="347"/>
      <c r="CB68" s="347"/>
      <c r="CC68" s="347"/>
      <c r="CD68" s="348"/>
      <c r="CE68" s="346" t="str">
        <f>IF(入力シート!$D256="","",入力シート!D256)</f>
        <v/>
      </c>
      <c r="CF68" s="347"/>
      <c r="CG68" s="347"/>
      <c r="CH68" s="347"/>
      <c r="CI68" s="347"/>
      <c r="CJ68" s="347"/>
      <c r="CK68" s="347"/>
      <c r="CL68" s="347"/>
      <c r="CM68" s="583"/>
    </row>
    <row r="69" spans="1:91" ht="15" customHeight="1" x14ac:dyDescent="0.15">
      <c r="A69" s="597"/>
      <c r="B69" s="598"/>
      <c r="C69" s="598"/>
      <c r="D69" s="604"/>
      <c r="E69" s="605"/>
      <c r="F69" s="605"/>
      <c r="G69" s="605"/>
      <c r="H69" s="605"/>
      <c r="I69" s="605"/>
      <c r="J69" s="605"/>
      <c r="K69" s="605"/>
      <c r="L69" s="605"/>
      <c r="M69" s="605"/>
      <c r="N69" s="605"/>
      <c r="O69" s="605"/>
      <c r="P69" s="605"/>
      <c r="Q69" s="606"/>
      <c r="R69" s="532"/>
      <c r="S69" s="532"/>
      <c r="T69" s="532"/>
      <c r="U69" s="532"/>
      <c r="V69" s="532"/>
      <c r="W69" s="532"/>
      <c r="X69" s="532"/>
      <c r="Y69" s="532"/>
      <c r="Z69" s="532"/>
      <c r="AA69" s="532"/>
      <c r="AB69" s="532"/>
      <c r="AC69" s="532"/>
      <c r="AD69" s="532"/>
      <c r="AE69" s="532"/>
      <c r="AF69" s="532"/>
      <c r="AG69" s="532"/>
      <c r="AH69" s="533"/>
      <c r="AI69" s="226" t="s">
        <v>208</v>
      </c>
      <c r="AJ69" s="227"/>
      <c r="AK69" s="227"/>
      <c r="AL69" s="227"/>
      <c r="AM69" s="227"/>
      <c r="AN69" s="227"/>
      <c r="AO69" s="227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364" t="s">
        <v>441</v>
      </c>
      <c r="BB69" s="364"/>
      <c r="BC69" s="365"/>
      <c r="BD69" s="346" t="str">
        <f>IF(入力シート!$D215="","",入力シート!D215)</f>
        <v/>
      </c>
      <c r="BE69" s="347"/>
      <c r="BF69" s="347"/>
      <c r="BG69" s="347"/>
      <c r="BH69" s="347"/>
      <c r="BI69" s="347"/>
      <c r="BJ69" s="347"/>
      <c r="BK69" s="347"/>
      <c r="BL69" s="348"/>
      <c r="BM69" s="614" t="str">
        <f>IF(入力シート!$D229="","",入力シート!D229)</f>
        <v/>
      </c>
      <c r="BN69" s="615"/>
      <c r="BO69" s="615"/>
      <c r="BP69" s="615"/>
      <c r="BQ69" s="615"/>
      <c r="BR69" s="615"/>
      <c r="BS69" s="615"/>
      <c r="BT69" s="615"/>
      <c r="BU69" s="616"/>
      <c r="BV69" s="614" t="str">
        <f>IF(入力シート!$D243="","",入力シート!D243)</f>
        <v/>
      </c>
      <c r="BW69" s="615"/>
      <c r="BX69" s="615"/>
      <c r="BY69" s="615"/>
      <c r="BZ69" s="615"/>
      <c r="CA69" s="615"/>
      <c r="CB69" s="615"/>
      <c r="CC69" s="615"/>
      <c r="CD69" s="616"/>
      <c r="CE69" s="614" t="str">
        <f>IF(入力シート!$D257="","",入力シート!D257)</f>
        <v/>
      </c>
      <c r="CF69" s="615"/>
      <c r="CG69" s="615"/>
      <c r="CH69" s="615"/>
      <c r="CI69" s="615"/>
      <c r="CJ69" s="615"/>
      <c r="CK69" s="615"/>
      <c r="CL69" s="615"/>
      <c r="CM69" s="617"/>
    </row>
    <row r="70" spans="1:91" ht="15" customHeight="1" x14ac:dyDescent="0.15">
      <c r="A70" s="597"/>
      <c r="B70" s="598"/>
      <c r="C70" s="598"/>
      <c r="D70" s="607" t="s">
        <v>435</v>
      </c>
      <c r="E70" s="608"/>
      <c r="F70" s="608"/>
      <c r="G70" s="608"/>
      <c r="H70" s="608"/>
      <c r="I70" s="608"/>
      <c r="J70" s="608"/>
      <c r="K70" s="608"/>
      <c r="L70" s="608"/>
      <c r="M70" s="608"/>
      <c r="N70" s="608"/>
      <c r="O70" s="608"/>
      <c r="P70" s="608"/>
      <c r="Q70" s="609"/>
      <c r="R70" s="223"/>
      <c r="S70" s="184" t="s">
        <v>30</v>
      </c>
      <c r="T70" s="224"/>
      <c r="U70" s="613" t="str">
        <f>IF(入力シート!$D201="","",入力シート!D201)</f>
        <v/>
      </c>
      <c r="V70" s="613"/>
      <c r="W70" s="613"/>
      <c r="X70" s="613"/>
      <c r="Y70" s="613"/>
      <c r="Z70" s="613"/>
      <c r="AA70" s="613"/>
      <c r="AB70" s="613"/>
      <c r="AC70" s="225" t="s">
        <v>437</v>
      </c>
      <c r="AD70" s="224"/>
      <c r="AE70" s="224"/>
      <c r="AF70" s="224"/>
      <c r="AG70" s="224"/>
      <c r="AH70" s="179"/>
      <c r="AI70" s="228" t="s">
        <v>213</v>
      </c>
      <c r="AJ70" s="229"/>
      <c r="AK70" s="229"/>
      <c r="AL70" s="229"/>
      <c r="AM70" s="229"/>
      <c r="AN70" s="229"/>
      <c r="AO70" s="229"/>
      <c r="AP70" s="229"/>
      <c r="AQ70" s="229"/>
      <c r="AR70" s="229"/>
      <c r="AS70" s="229"/>
      <c r="AT70" s="229"/>
      <c r="AU70" s="229"/>
      <c r="AV70" s="229"/>
      <c r="AW70" s="229"/>
      <c r="AX70" s="229"/>
      <c r="AY70" s="229"/>
      <c r="AZ70" s="229"/>
      <c r="BA70" s="364" t="s">
        <v>442</v>
      </c>
      <c r="BB70" s="364"/>
      <c r="BC70" s="365"/>
      <c r="BD70" s="346" t="str">
        <f>IF(入力シート!$D216="","",入力シート!D216)</f>
        <v/>
      </c>
      <c r="BE70" s="347"/>
      <c r="BF70" s="347"/>
      <c r="BG70" s="347"/>
      <c r="BH70" s="347"/>
      <c r="BI70" s="347"/>
      <c r="BJ70" s="347"/>
      <c r="BK70" s="347"/>
      <c r="BL70" s="348"/>
      <c r="BM70" s="346" t="str">
        <f>IF(入力シート!$D230="","",入力シート!D230)</f>
        <v/>
      </c>
      <c r="BN70" s="347"/>
      <c r="BO70" s="347"/>
      <c r="BP70" s="347"/>
      <c r="BQ70" s="347"/>
      <c r="BR70" s="347"/>
      <c r="BS70" s="347"/>
      <c r="BT70" s="347"/>
      <c r="BU70" s="348"/>
      <c r="BV70" s="346" t="str">
        <f>IF(入力シート!$D244="","",入力シート!D244)</f>
        <v/>
      </c>
      <c r="BW70" s="347"/>
      <c r="BX70" s="347"/>
      <c r="BY70" s="347"/>
      <c r="BZ70" s="347"/>
      <c r="CA70" s="347"/>
      <c r="CB70" s="347"/>
      <c r="CC70" s="347"/>
      <c r="CD70" s="348"/>
      <c r="CE70" s="346" t="str">
        <f>IF(入力シート!$D258="","",入力シート!D258)</f>
        <v/>
      </c>
      <c r="CF70" s="347"/>
      <c r="CG70" s="347"/>
      <c r="CH70" s="347"/>
      <c r="CI70" s="347"/>
      <c r="CJ70" s="347"/>
      <c r="CK70" s="347"/>
      <c r="CL70" s="347"/>
      <c r="CM70" s="583"/>
    </row>
    <row r="71" spans="1:91" ht="15" customHeight="1" x14ac:dyDescent="0.15">
      <c r="A71" s="599"/>
      <c r="B71" s="600"/>
      <c r="C71" s="600"/>
      <c r="D71" s="610" t="s">
        <v>436</v>
      </c>
      <c r="E71" s="611"/>
      <c r="F71" s="611"/>
      <c r="G71" s="611"/>
      <c r="H71" s="611"/>
      <c r="I71" s="611"/>
      <c r="J71" s="611"/>
      <c r="K71" s="611"/>
      <c r="L71" s="611"/>
      <c r="M71" s="611"/>
      <c r="N71" s="611"/>
      <c r="O71" s="611"/>
      <c r="P71" s="611"/>
      <c r="Q71" s="612"/>
      <c r="R71" s="223"/>
      <c r="S71" s="184" t="s">
        <v>30</v>
      </c>
      <c r="T71" s="224"/>
      <c r="U71" s="613" t="str">
        <f>IF(入力シート!$D202="","",入力シート!D202)</f>
        <v/>
      </c>
      <c r="V71" s="613"/>
      <c r="W71" s="613"/>
      <c r="X71" s="613"/>
      <c r="Y71" s="613"/>
      <c r="Z71" s="613"/>
      <c r="AA71" s="613"/>
      <c r="AB71" s="613"/>
      <c r="AC71" s="225" t="s">
        <v>437</v>
      </c>
      <c r="AD71" s="224"/>
      <c r="AE71" s="224"/>
      <c r="AF71" s="224"/>
      <c r="AG71" s="224"/>
      <c r="AH71" s="179"/>
      <c r="AI71" s="230" t="s">
        <v>209</v>
      </c>
      <c r="AJ71" s="231"/>
      <c r="AK71" s="231"/>
      <c r="AL71" s="231"/>
      <c r="AM71" s="231"/>
      <c r="AN71" s="231"/>
      <c r="AO71" s="231"/>
      <c r="AP71" s="231"/>
      <c r="AQ71" s="231"/>
      <c r="AR71" s="231"/>
      <c r="AS71" s="231"/>
      <c r="AT71" s="231"/>
      <c r="AU71" s="231"/>
      <c r="AV71" s="231"/>
      <c r="AW71" s="231"/>
      <c r="AX71" s="231"/>
      <c r="AY71" s="231"/>
      <c r="AZ71" s="231"/>
      <c r="BA71" s="364" t="s">
        <v>442</v>
      </c>
      <c r="BB71" s="364"/>
      <c r="BC71" s="365"/>
      <c r="BD71" s="346" t="str">
        <f>IF(入力シート!$D217="","",入力シート!D217)</f>
        <v/>
      </c>
      <c r="BE71" s="347"/>
      <c r="BF71" s="347"/>
      <c r="BG71" s="347"/>
      <c r="BH71" s="347"/>
      <c r="BI71" s="347"/>
      <c r="BJ71" s="347"/>
      <c r="BK71" s="347"/>
      <c r="BL71" s="348"/>
      <c r="BM71" s="346" t="str">
        <f>IF(入力シート!$D231="","",入力シート!D231)</f>
        <v/>
      </c>
      <c r="BN71" s="347"/>
      <c r="BO71" s="347"/>
      <c r="BP71" s="347"/>
      <c r="BQ71" s="347"/>
      <c r="BR71" s="347"/>
      <c r="BS71" s="347"/>
      <c r="BT71" s="347"/>
      <c r="BU71" s="348"/>
      <c r="BV71" s="346" t="str">
        <f>IF(入力シート!$D245="","",入力シート!D245)</f>
        <v/>
      </c>
      <c r="BW71" s="347"/>
      <c r="BX71" s="347"/>
      <c r="BY71" s="347"/>
      <c r="BZ71" s="347"/>
      <c r="CA71" s="347"/>
      <c r="CB71" s="347"/>
      <c r="CC71" s="347"/>
      <c r="CD71" s="348"/>
      <c r="CE71" s="346" t="str">
        <f>IF(入力シート!$D259="","",入力シート!D259)</f>
        <v/>
      </c>
      <c r="CF71" s="347"/>
      <c r="CG71" s="347"/>
      <c r="CH71" s="347"/>
      <c r="CI71" s="347"/>
      <c r="CJ71" s="347"/>
      <c r="CK71" s="347"/>
      <c r="CL71" s="347"/>
      <c r="CM71" s="583"/>
    </row>
    <row r="72" spans="1:91" ht="15" customHeight="1" x14ac:dyDescent="0.15">
      <c r="A72" s="522" t="s">
        <v>229</v>
      </c>
      <c r="B72" s="523"/>
      <c r="C72" s="523"/>
      <c r="D72" s="523"/>
      <c r="E72" s="523"/>
      <c r="F72" s="523"/>
      <c r="G72" s="523"/>
      <c r="H72" s="523"/>
      <c r="I72" s="523"/>
      <c r="J72" s="523"/>
      <c r="K72" s="523"/>
      <c r="L72" s="523"/>
      <c r="M72" s="523"/>
      <c r="N72" s="523"/>
      <c r="O72" s="523"/>
      <c r="P72" s="523"/>
      <c r="Q72" s="523"/>
      <c r="R72" s="311" t="str">
        <f>IF(入力シート!$D203="有","①有
2 無",IF(入力シート!$D203="無","1 有
②無","1 有
2 無"))</f>
        <v>1 有
2 無</v>
      </c>
      <c r="S72" s="312"/>
      <c r="T72" s="312"/>
      <c r="U72" s="312"/>
      <c r="V72" s="312"/>
      <c r="W72" s="22" t="s">
        <v>205</v>
      </c>
      <c r="X72" s="526" t="str">
        <f>IF(入力シート!$D204="専用","①専用 2 兼用",IF(入力シート!$D204="兼用","1 専用 ②兼用","1 専用 2 兼用"))</f>
        <v>1 専用 2 兼用</v>
      </c>
      <c r="Y72" s="526"/>
      <c r="Z72" s="526"/>
      <c r="AA72" s="526"/>
      <c r="AB72" s="526"/>
      <c r="AC72" s="526"/>
      <c r="AD72" s="526"/>
      <c r="AE72" s="526"/>
      <c r="AF72" s="526"/>
      <c r="AG72" s="526"/>
      <c r="AH72" s="31" t="s">
        <v>206</v>
      </c>
      <c r="AI72" s="593" t="s">
        <v>445</v>
      </c>
      <c r="AJ72" s="594"/>
      <c r="AK72" s="594"/>
      <c r="AL72" s="594"/>
      <c r="AM72" s="594"/>
      <c r="AN72" s="594"/>
      <c r="AO72" s="594"/>
      <c r="AP72" s="594"/>
      <c r="AQ72" s="594"/>
      <c r="AR72" s="594"/>
      <c r="AS72" s="594"/>
      <c r="AT72" s="594"/>
      <c r="AU72" s="594"/>
      <c r="AV72" s="594"/>
      <c r="AW72" s="594"/>
      <c r="AX72" s="594"/>
      <c r="AY72" s="594"/>
      <c r="AZ72" s="591" t="s">
        <v>443</v>
      </c>
      <c r="BA72" s="591"/>
      <c r="BB72" s="591"/>
      <c r="BC72" s="592"/>
      <c r="BD72" s="346" t="str">
        <f>IF(入力シート!$D218="","",入力シート!D218)</f>
        <v/>
      </c>
      <c r="BE72" s="347"/>
      <c r="BF72" s="347"/>
      <c r="BG72" s="347"/>
      <c r="BH72" s="347"/>
      <c r="BI72" s="347"/>
      <c r="BJ72" s="347"/>
      <c r="BK72" s="347"/>
      <c r="BL72" s="348"/>
      <c r="BM72" s="346" t="str">
        <f>IF(入力シート!$D232="","",入力シート!D232)</f>
        <v/>
      </c>
      <c r="BN72" s="347"/>
      <c r="BO72" s="347"/>
      <c r="BP72" s="347"/>
      <c r="BQ72" s="347"/>
      <c r="BR72" s="347"/>
      <c r="BS72" s="347"/>
      <c r="BT72" s="347"/>
      <c r="BU72" s="348"/>
      <c r="BV72" s="346" t="str">
        <f>IF(入力シート!$D246="","",入力シート!D246)</f>
        <v/>
      </c>
      <c r="BW72" s="347"/>
      <c r="BX72" s="347"/>
      <c r="BY72" s="347"/>
      <c r="BZ72" s="347"/>
      <c r="CA72" s="347"/>
      <c r="CB72" s="347"/>
      <c r="CC72" s="347"/>
      <c r="CD72" s="348"/>
      <c r="CE72" s="346" t="str">
        <f>IF(入力シート!$D260="","",入力シート!D260)</f>
        <v/>
      </c>
      <c r="CF72" s="347"/>
      <c r="CG72" s="347"/>
      <c r="CH72" s="347"/>
      <c r="CI72" s="347"/>
      <c r="CJ72" s="347"/>
      <c r="CK72" s="347"/>
      <c r="CL72" s="347"/>
      <c r="CM72" s="583"/>
    </row>
    <row r="73" spans="1:91" ht="15" customHeight="1" x14ac:dyDescent="0.15">
      <c r="A73" s="524"/>
      <c r="B73" s="525"/>
      <c r="C73" s="525"/>
      <c r="D73" s="525"/>
      <c r="E73" s="525"/>
      <c r="F73" s="525"/>
      <c r="G73" s="525"/>
      <c r="H73" s="525"/>
      <c r="I73" s="525"/>
      <c r="J73" s="525"/>
      <c r="K73" s="525"/>
      <c r="L73" s="525"/>
      <c r="M73" s="525"/>
      <c r="N73" s="525"/>
      <c r="O73" s="525"/>
      <c r="P73" s="525"/>
      <c r="Q73" s="525"/>
      <c r="R73" s="314"/>
      <c r="S73" s="315"/>
      <c r="T73" s="315"/>
      <c r="U73" s="315"/>
      <c r="V73" s="315"/>
      <c r="W73" s="32"/>
      <c r="X73" s="32"/>
      <c r="Y73" s="32"/>
      <c r="Z73" s="32"/>
      <c r="AA73" s="32"/>
      <c r="AB73" s="32"/>
      <c r="AC73" s="32"/>
      <c r="AD73" s="33"/>
      <c r="AE73" s="34"/>
      <c r="AF73" s="34"/>
      <c r="AG73" s="34"/>
      <c r="AH73" s="35"/>
      <c r="AI73" s="228" t="s">
        <v>214</v>
      </c>
      <c r="AJ73" s="229"/>
      <c r="AK73" s="229"/>
      <c r="AL73" s="229"/>
      <c r="AM73" s="229"/>
      <c r="AN73" s="229"/>
      <c r="AO73" s="229"/>
      <c r="AP73" s="229"/>
      <c r="AQ73" s="229"/>
      <c r="AR73" s="229"/>
      <c r="AS73" s="229"/>
      <c r="AT73" s="229"/>
      <c r="AU73" s="229"/>
      <c r="AV73" s="229"/>
      <c r="AW73" s="229"/>
      <c r="AX73" s="229"/>
      <c r="AY73" s="229"/>
      <c r="AZ73" s="229"/>
      <c r="BA73" s="364" t="s">
        <v>442</v>
      </c>
      <c r="BB73" s="364"/>
      <c r="BC73" s="365"/>
      <c r="BD73" s="346" t="str">
        <f>IF(入力シート!$D219="","",入力シート!D219)</f>
        <v/>
      </c>
      <c r="BE73" s="347"/>
      <c r="BF73" s="347"/>
      <c r="BG73" s="347"/>
      <c r="BH73" s="347"/>
      <c r="BI73" s="347"/>
      <c r="BJ73" s="347"/>
      <c r="BK73" s="347"/>
      <c r="BL73" s="348"/>
      <c r="BM73" s="618" t="str">
        <f>IF(入力シート!$D233="","",入力シート!D233)</f>
        <v/>
      </c>
      <c r="BN73" s="619"/>
      <c r="BO73" s="619"/>
      <c r="BP73" s="619"/>
      <c r="BQ73" s="619"/>
      <c r="BR73" s="619"/>
      <c r="BS73" s="619"/>
      <c r="BT73" s="619"/>
      <c r="BU73" s="620"/>
      <c r="BV73" s="346" t="str">
        <f>IF(入力シート!$D247="","",入力シート!D247)</f>
        <v/>
      </c>
      <c r="BW73" s="347"/>
      <c r="BX73" s="347"/>
      <c r="BY73" s="347"/>
      <c r="BZ73" s="347"/>
      <c r="CA73" s="347"/>
      <c r="CB73" s="347"/>
      <c r="CC73" s="347"/>
      <c r="CD73" s="348"/>
      <c r="CE73" s="618" t="str">
        <f>IF(入力シート!$D261="","",入力シート!D261)</f>
        <v/>
      </c>
      <c r="CF73" s="619"/>
      <c r="CG73" s="619"/>
      <c r="CH73" s="619"/>
      <c r="CI73" s="619"/>
      <c r="CJ73" s="619"/>
      <c r="CK73" s="619"/>
      <c r="CL73" s="619"/>
      <c r="CM73" s="630"/>
    </row>
    <row r="74" spans="1:91" ht="15" customHeight="1" x14ac:dyDescent="0.15">
      <c r="A74" s="522" t="s">
        <v>228</v>
      </c>
      <c r="B74" s="523"/>
      <c r="C74" s="523"/>
      <c r="D74" s="534"/>
      <c r="E74" s="534"/>
      <c r="F74" s="534"/>
      <c r="G74" s="534"/>
      <c r="H74" s="534"/>
      <c r="I74" s="534"/>
      <c r="J74" s="534"/>
      <c r="K74" s="534"/>
      <c r="L74" s="534"/>
      <c r="M74" s="534"/>
      <c r="N74" s="534"/>
      <c r="O74" s="534"/>
      <c r="P74" s="534"/>
      <c r="Q74" s="535"/>
      <c r="R74" s="321">
        <f>IF(入力シート!$D206="有","①",1)</f>
        <v>1</v>
      </c>
      <c r="S74" s="317"/>
      <c r="T74" s="20" t="s">
        <v>222</v>
      </c>
      <c r="U74" s="21"/>
      <c r="V74" s="39"/>
      <c r="W74" s="39"/>
      <c r="X74" s="39"/>
      <c r="Y74" s="39"/>
      <c r="Z74" s="39"/>
      <c r="AA74" s="39"/>
      <c r="AB74" s="39"/>
      <c r="AC74" s="39"/>
      <c r="AD74" s="22"/>
      <c r="AE74" s="23"/>
      <c r="AF74" s="37"/>
      <c r="AG74" s="38"/>
      <c r="AH74" s="36"/>
      <c r="AI74" s="228" t="s">
        <v>215</v>
      </c>
      <c r="AJ74" s="229"/>
      <c r="AK74" s="229"/>
      <c r="AL74" s="229"/>
      <c r="AM74" s="229"/>
      <c r="AN74" s="229"/>
      <c r="AO74" s="229"/>
      <c r="AP74" s="229"/>
      <c r="AQ74" s="229"/>
      <c r="AR74" s="229"/>
      <c r="AS74" s="229"/>
      <c r="AT74" s="229"/>
      <c r="AU74" s="229"/>
      <c r="AV74" s="229"/>
      <c r="AW74" s="229"/>
      <c r="AX74" s="229"/>
      <c r="AY74" s="229"/>
      <c r="AZ74" s="229"/>
      <c r="BA74" s="364" t="s">
        <v>442</v>
      </c>
      <c r="BB74" s="364"/>
      <c r="BC74" s="365"/>
      <c r="BD74" s="346" t="str">
        <f>IF(入力シート!$D220="","",入力シート!D220)</f>
        <v/>
      </c>
      <c r="BE74" s="347"/>
      <c r="BF74" s="347"/>
      <c r="BG74" s="347"/>
      <c r="BH74" s="347"/>
      <c r="BI74" s="347"/>
      <c r="BJ74" s="347"/>
      <c r="BK74" s="347"/>
      <c r="BL74" s="348"/>
      <c r="BM74" s="618" t="str">
        <f>IF(入力シート!$D234="","",入力シート!D234)</f>
        <v/>
      </c>
      <c r="BN74" s="619"/>
      <c r="BO74" s="619"/>
      <c r="BP74" s="619"/>
      <c r="BQ74" s="619"/>
      <c r="BR74" s="619"/>
      <c r="BS74" s="619"/>
      <c r="BT74" s="619"/>
      <c r="BU74" s="620"/>
      <c r="BV74" s="346" t="str">
        <f>IF(入力シート!$D248="","",入力シート!D248)</f>
        <v/>
      </c>
      <c r="BW74" s="347"/>
      <c r="BX74" s="347"/>
      <c r="BY74" s="347"/>
      <c r="BZ74" s="347"/>
      <c r="CA74" s="347"/>
      <c r="CB74" s="347"/>
      <c r="CC74" s="347"/>
      <c r="CD74" s="348"/>
      <c r="CE74" s="618" t="str">
        <f>IF(入力シート!$D262="","",入力シート!D262)</f>
        <v/>
      </c>
      <c r="CF74" s="619"/>
      <c r="CG74" s="619"/>
      <c r="CH74" s="619"/>
      <c r="CI74" s="619"/>
      <c r="CJ74" s="619"/>
      <c r="CK74" s="619"/>
      <c r="CL74" s="619"/>
      <c r="CM74" s="630"/>
    </row>
    <row r="75" spans="1:91" ht="15" customHeight="1" x14ac:dyDescent="0.15">
      <c r="A75" s="536"/>
      <c r="B75" s="534"/>
      <c r="C75" s="534"/>
      <c r="D75" s="534"/>
      <c r="E75" s="534"/>
      <c r="F75" s="534"/>
      <c r="G75" s="534"/>
      <c r="H75" s="534"/>
      <c r="I75" s="534"/>
      <c r="J75" s="534"/>
      <c r="K75" s="534"/>
      <c r="L75" s="534"/>
      <c r="M75" s="534"/>
      <c r="N75" s="534"/>
      <c r="O75" s="534"/>
      <c r="P75" s="534"/>
      <c r="Q75" s="535"/>
      <c r="R75" s="322">
        <f>IF(入力シート!$D207="有","②",2)</f>
        <v>2</v>
      </c>
      <c r="S75" s="319"/>
      <c r="T75" s="24" t="s">
        <v>223</v>
      </c>
      <c r="U75" s="25"/>
      <c r="V75" s="30"/>
      <c r="W75" s="30"/>
      <c r="X75" s="30"/>
      <c r="Y75" s="30"/>
      <c r="Z75" s="30"/>
      <c r="AA75" s="30"/>
      <c r="AB75" s="30"/>
      <c r="AC75" s="30"/>
      <c r="AD75" s="24"/>
      <c r="AE75" s="26"/>
      <c r="AF75" s="26"/>
      <c r="AG75" s="26"/>
      <c r="AH75" s="27"/>
      <c r="AI75" s="228" t="s">
        <v>216</v>
      </c>
      <c r="AJ75" s="229"/>
      <c r="AK75" s="229"/>
      <c r="AL75" s="229"/>
      <c r="AM75" s="229"/>
      <c r="AN75" s="229"/>
      <c r="AO75" s="229"/>
      <c r="AP75" s="229"/>
      <c r="AQ75" s="229"/>
      <c r="AR75" s="229"/>
      <c r="AS75" s="229"/>
      <c r="AT75" s="229"/>
      <c r="AU75" s="229"/>
      <c r="AV75" s="229"/>
      <c r="AW75" s="229"/>
      <c r="AX75" s="229"/>
      <c r="AY75" s="229"/>
      <c r="AZ75" s="229"/>
      <c r="BA75" s="364" t="s">
        <v>442</v>
      </c>
      <c r="BB75" s="364"/>
      <c r="BC75" s="365"/>
      <c r="BD75" s="346" t="str">
        <f>IF(入力シート!$D221="","",入力シート!D221)</f>
        <v/>
      </c>
      <c r="BE75" s="347"/>
      <c r="BF75" s="347"/>
      <c r="BG75" s="347"/>
      <c r="BH75" s="347"/>
      <c r="BI75" s="347"/>
      <c r="BJ75" s="347"/>
      <c r="BK75" s="347"/>
      <c r="BL75" s="348"/>
      <c r="BM75" s="346" t="str">
        <f>IF(入力シート!$D235="","",入力シート!D235)</f>
        <v/>
      </c>
      <c r="BN75" s="347"/>
      <c r="BO75" s="347"/>
      <c r="BP75" s="347"/>
      <c r="BQ75" s="347"/>
      <c r="BR75" s="347"/>
      <c r="BS75" s="347"/>
      <c r="BT75" s="347"/>
      <c r="BU75" s="348"/>
      <c r="BV75" s="346" t="str">
        <f>IF(入力シート!$D249="","",入力シート!D249)</f>
        <v/>
      </c>
      <c r="BW75" s="347"/>
      <c r="BX75" s="347"/>
      <c r="BY75" s="347"/>
      <c r="BZ75" s="347"/>
      <c r="CA75" s="347"/>
      <c r="CB75" s="347"/>
      <c r="CC75" s="347"/>
      <c r="CD75" s="348"/>
      <c r="CE75" s="346" t="str">
        <f>IF(入力シート!$D263="","",入力シート!D263)</f>
        <v/>
      </c>
      <c r="CF75" s="347"/>
      <c r="CG75" s="347"/>
      <c r="CH75" s="347"/>
      <c r="CI75" s="347"/>
      <c r="CJ75" s="347"/>
      <c r="CK75" s="347"/>
      <c r="CL75" s="347"/>
      <c r="CM75" s="583"/>
    </row>
    <row r="76" spans="1:91" ht="15" customHeight="1" x14ac:dyDescent="0.15">
      <c r="A76" s="536"/>
      <c r="B76" s="534"/>
      <c r="C76" s="534"/>
      <c r="D76" s="534"/>
      <c r="E76" s="534"/>
      <c r="F76" s="534"/>
      <c r="G76" s="534"/>
      <c r="H76" s="534"/>
      <c r="I76" s="534"/>
      <c r="J76" s="534"/>
      <c r="K76" s="534"/>
      <c r="L76" s="534"/>
      <c r="M76" s="534"/>
      <c r="N76" s="534"/>
      <c r="O76" s="534"/>
      <c r="P76" s="534"/>
      <c r="Q76" s="535"/>
      <c r="R76" s="322">
        <f>IF(入力シート!$D208="有","③",3)</f>
        <v>3</v>
      </c>
      <c r="S76" s="319"/>
      <c r="T76" s="28" t="s">
        <v>224</v>
      </c>
      <c r="U76" s="29"/>
      <c r="V76" s="30"/>
      <c r="W76" s="30"/>
      <c r="X76" s="30"/>
      <c r="Y76" s="30"/>
      <c r="Z76" s="30"/>
      <c r="AA76" s="30"/>
      <c r="AB76" s="30"/>
      <c r="AC76" s="30"/>
      <c r="AD76" s="24"/>
      <c r="AE76" s="26"/>
      <c r="AF76" s="26"/>
      <c r="AG76" s="26"/>
      <c r="AH76" s="27"/>
      <c r="AI76" s="228" t="s">
        <v>217</v>
      </c>
      <c r="AJ76" s="229"/>
      <c r="AK76" s="229"/>
      <c r="AL76" s="229"/>
      <c r="AM76" s="229"/>
      <c r="AN76" s="229"/>
      <c r="AO76" s="229"/>
      <c r="AP76" s="229"/>
      <c r="AQ76" s="229"/>
      <c r="AR76" s="229"/>
      <c r="AS76" s="229"/>
      <c r="AT76" s="229"/>
      <c r="AU76" s="229"/>
      <c r="AV76" s="229"/>
      <c r="AW76" s="229"/>
      <c r="AX76" s="229"/>
      <c r="AY76" s="229"/>
      <c r="AZ76" s="229"/>
      <c r="BA76" s="364" t="s">
        <v>441</v>
      </c>
      <c r="BB76" s="364"/>
      <c r="BC76" s="365"/>
      <c r="BD76" s="346" t="str">
        <f>IF(入力シート!$D222="","",入力シート!D222)</f>
        <v/>
      </c>
      <c r="BE76" s="347"/>
      <c r="BF76" s="347"/>
      <c r="BG76" s="347"/>
      <c r="BH76" s="347"/>
      <c r="BI76" s="347"/>
      <c r="BJ76" s="347"/>
      <c r="BK76" s="347"/>
      <c r="BL76" s="348"/>
      <c r="BM76" s="346" t="str">
        <f>IF(入力シート!$D236="","",入力シート!D236)</f>
        <v/>
      </c>
      <c r="BN76" s="347"/>
      <c r="BO76" s="347"/>
      <c r="BP76" s="347"/>
      <c r="BQ76" s="347"/>
      <c r="BR76" s="347"/>
      <c r="BS76" s="347"/>
      <c r="BT76" s="347"/>
      <c r="BU76" s="348"/>
      <c r="BV76" s="614" t="str">
        <f>IF(入力シート!$D250="","",入力シート!D250)</f>
        <v/>
      </c>
      <c r="BW76" s="615"/>
      <c r="BX76" s="615"/>
      <c r="BY76" s="615"/>
      <c r="BZ76" s="615"/>
      <c r="CA76" s="615"/>
      <c r="CB76" s="615"/>
      <c r="CC76" s="615"/>
      <c r="CD76" s="616"/>
      <c r="CE76" s="614" t="str">
        <f>IF(入力シート!$D264="","",入力シート!D264)</f>
        <v/>
      </c>
      <c r="CF76" s="615"/>
      <c r="CG76" s="615"/>
      <c r="CH76" s="615"/>
      <c r="CI76" s="615"/>
      <c r="CJ76" s="615"/>
      <c r="CK76" s="615"/>
      <c r="CL76" s="615"/>
      <c r="CM76" s="617"/>
    </row>
    <row r="77" spans="1:91" ht="15" customHeight="1" x14ac:dyDescent="0.15">
      <c r="A77" s="536"/>
      <c r="B77" s="534"/>
      <c r="C77" s="534"/>
      <c r="D77" s="534"/>
      <c r="E77" s="534"/>
      <c r="F77" s="534"/>
      <c r="G77" s="534"/>
      <c r="H77" s="534"/>
      <c r="I77" s="534"/>
      <c r="J77" s="534"/>
      <c r="K77" s="534"/>
      <c r="L77" s="534"/>
      <c r="M77" s="534"/>
      <c r="N77" s="534"/>
      <c r="O77" s="534"/>
      <c r="P77" s="534"/>
      <c r="Q77" s="535"/>
      <c r="R77" s="322">
        <f>IF(入力シート!$D209="有","④",4)</f>
        <v>4</v>
      </c>
      <c r="S77" s="319"/>
      <c r="T77" s="28" t="s">
        <v>225</v>
      </c>
      <c r="U77" s="29"/>
      <c r="V77" s="30"/>
      <c r="W77" s="30"/>
      <c r="X77" s="30"/>
      <c r="Y77" s="30"/>
      <c r="Z77" s="30"/>
      <c r="AA77" s="30"/>
      <c r="AB77" s="30"/>
      <c r="AC77" s="30"/>
      <c r="AD77" s="24"/>
      <c r="AE77" s="26"/>
      <c r="AF77" s="26"/>
      <c r="AG77" s="26"/>
      <c r="AH77" s="27"/>
      <c r="AI77" s="228" t="s">
        <v>210</v>
      </c>
      <c r="AJ77" s="229"/>
      <c r="AK77" s="229"/>
      <c r="AL77" s="229"/>
      <c r="AM77" s="229"/>
      <c r="AN77" s="229"/>
      <c r="AO77" s="229"/>
      <c r="AP77" s="229"/>
      <c r="AQ77" s="229"/>
      <c r="AR77" s="229"/>
      <c r="AS77" s="229"/>
      <c r="AT77" s="229"/>
      <c r="AU77" s="229"/>
      <c r="AV77" s="229"/>
      <c r="AW77" s="229"/>
      <c r="AX77" s="229"/>
      <c r="AY77" s="229"/>
      <c r="AZ77" s="229"/>
      <c r="BA77" s="364" t="s">
        <v>441</v>
      </c>
      <c r="BB77" s="364"/>
      <c r="BC77" s="365"/>
      <c r="BD77" s="614" t="str">
        <f>IF(入力シート!$D223="","",入力シート!D223)</f>
        <v/>
      </c>
      <c r="BE77" s="615"/>
      <c r="BF77" s="615"/>
      <c r="BG77" s="615"/>
      <c r="BH77" s="615"/>
      <c r="BI77" s="615"/>
      <c r="BJ77" s="615"/>
      <c r="BK77" s="615"/>
      <c r="BL77" s="616"/>
      <c r="BM77" s="614" t="str">
        <f>IF(入力シート!$D237="","",入力シート!D237)</f>
        <v/>
      </c>
      <c r="BN77" s="615"/>
      <c r="BO77" s="615"/>
      <c r="BP77" s="615"/>
      <c r="BQ77" s="615"/>
      <c r="BR77" s="615"/>
      <c r="BS77" s="615"/>
      <c r="BT77" s="615"/>
      <c r="BU77" s="616"/>
      <c r="BV77" s="614" t="str">
        <f>IF(入力シート!$D251="","",入力シート!D251)</f>
        <v/>
      </c>
      <c r="BW77" s="615"/>
      <c r="BX77" s="615"/>
      <c r="BY77" s="615"/>
      <c r="BZ77" s="615"/>
      <c r="CA77" s="615"/>
      <c r="CB77" s="615"/>
      <c r="CC77" s="615"/>
      <c r="CD77" s="616"/>
      <c r="CE77" s="614" t="str">
        <f>IF(入力シート!$D265="","",入力シート!D265)</f>
        <v/>
      </c>
      <c r="CF77" s="615"/>
      <c r="CG77" s="615"/>
      <c r="CH77" s="615"/>
      <c r="CI77" s="615"/>
      <c r="CJ77" s="615"/>
      <c r="CK77" s="615"/>
      <c r="CL77" s="615"/>
      <c r="CM77" s="617"/>
    </row>
    <row r="78" spans="1:91" ht="15" customHeight="1" x14ac:dyDescent="0.15">
      <c r="A78" s="536"/>
      <c r="B78" s="534"/>
      <c r="C78" s="534"/>
      <c r="D78" s="534"/>
      <c r="E78" s="534"/>
      <c r="F78" s="534"/>
      <c r="G78" s="534"/>
      <c r="H78" s="534"/>
      <c r="I78" s="534"/>
      <c r="J78" s="534"/>
      <c r="K78" s="534"/>
      <c r="L78" s="534"/>
      <c r="M78" s="534"/>
      <c r="N78" s="534"/>
      <c r="O78" s="534"/>
      <c r="P78" s="534"/>
      <c r="Q78" s="535"/>
      <c r="R78" s="322">
        <f>IF(入力シート!$D210="",5,"⑤")</f>
        <v>5</v>
      </c>
      <c r="S78" s="319"/>
      <c r="T78" s="28" t="s">
        <v>226</v>
      </c>
      <c r="U78" s="29"/>
      <c r="V78" s="30"/>
      <c r="W78" s="30"/>
      <c r="X78" s="30"/>
      <c r="Y78" s="30"/>
      <c r="Z78" s="30"/>
      <c r="AA78" s="30"/>
      <c r="AB78" s="30"/>
      <c r="AC78" s="30"/>
      <c r="AD78" s="24"/>
      <c r="AE78" s="26"/>
      <c r="AF78" s="26"/>
      <c r="AG78" s="26"/>
      <c r="AH78" s="27"/>
      <c r="AI78" s="228" t="s">
        <v>218</v>
      </c>
      <c r="AJ78" s="229"/>
      <c r="AK78" s="229"/>
      <c r="AL78" s="229"/>
      <c r="AM78" s="229"/>
      <c r="AN78" s="229"/>
      <c r="AO78" s="229"/>
      <c r="AP78" s="229"/>
      <c r="AQ78" s="229"/>
      <c r="AR78" s="229"/>
      <c r="AS78" s="229"/>
      <c r="AT78" s="229"/>
      <c r="AU78" s="229"/>
      <c r="AV78" s="229"/>
      <c r="AW78" s="229"/>
      <c r="AX78" s="229"/>
      <c r="AY78" s="229"/>
      <c r="AZ78" s="229"/>
      <c r="BA78" s="364" t="s">
        <v>444</v>
      </c>
      <c r="BB78" s="364"/>
      <c r="BC78" s="365"/>
      <c r="BD78" s="614" t="e">
        <f>IF(入力シート!$D224="","",入力シート!D224)</f>
        <v>#DIV/0!</v>
      </c>
      <c r="BE78" s="615"/>
      <c r="BF78" s="615"/>
      <c r="BG78" s="615"/>
      <c r="BH78" s="615"/>
      <c r="BI78" s="615"/>
      <c r="BJ78" s="615"/>
      <c r="BK78" s="615"/>
      <c r="BL78" s="616"/>
      <c r="BM78" s="614" t="e">
        <f>IF(入力シート!$D238="","",入力シート!D238)</f>
        <v>#DIV/0!</v>
      </c>
      <c r="BN78" s="615"/>
      <c r="BO78" s="615"/>
      <c r="BP78" s="615"/>
      <c r="BQ78" s="615"/>
      <c r="BR78" s="615"/>
      <c r="BS78" s="615"/>
      <c r="BT78" s="615"/>
      <c r="BU78" s="616"/>
      <c r="BV78" s="614" t="e">
        <f>IF(入力シート!$D252="","",入力シート!D252)</f>
        <v>#DIV/0!</v>
      </c>
      <c r="BW78" s="615"/>
      <c r="BX78" s="615"/>
      <c r="BY78" s="615"/>
      <c r="BZ78" s="615"/>
      <c r="CA78" s="615"/>
      <c r="CB78" s="615"/>
      <c r="CC78" s="615"/>
      <c r="CD78" s="616"/>
      <c r="CE78" s="614" t="e">
        <f>IF(入力シート!$D266="","",入力シート!D266)</f>
        <v>#DIV/0!</v>
      </c>
      <c r="CF78" s="615"/>
      <c r="CG78" s="615"/>
      <c r="CH78" s="615"/>
      <c r="CI78" s="615"/>
      <c r="CJ78" s="615"/>
      <c r="CK78" s="615"/>
      <c r="CL78" s="615"/>
      <c r="CM78" s="617"/>
    </row>
    <row r="79" spans="1:91" ht="15" customHeight="1" x14ac:dyDescent="0.15">
      <c r="A79" s="357" t="str">
        <f>IF(入力シート!$D205="有","①有　2 無",IF(入力シート!$D205="無","1 有　②無","1 有　2 無"))</f>
        <v>1 有　2 無</v>
      </c>
      <c r="B79" s="358"/>
      <c r="C79" s="358"/>
      <c r="D79" s="358"/>
      <c r="E79" s="358"/>
      <c r="F79" s="358"/>
      <c r="G79" s="358"/>
      <c r="H79" s="358"/>
      <c r="I79" s="358"/>
      <c r="J79" s="358"/>
      <c r="K79" s="358"/>
      <c r="L79" s="358"/>
      <c r="M79" s="358"/>
      <c r="N79" s="358"/>
      <c r="O79" s="358"/>
      <c r="P79" s="358"/>
      <c r="Q79" s="359"/>
      <c r="R79" s="322"/>
      <c r="S79" s="319"/>
      <c r="T79" s="28" t="s">
        <v>30</v>
      </c>
      <c r="U79" s="29"/>
      <c r="V79" s="363" t="str">
        <f>IF(入力シート!$D210="","",入力シート!D210)</f>
        <v/>
      </c>
      <c r="W79" s="363"/>
      <c r="X79" s="363"/>
      <c r="Y79" s="363"/>
      <c r="Z79" s="363"/>
      <c r="AA79" s="363"/>
      <c r="AB79" s="363"/>
      <c r="AC79" s="363"/>
      <c r="AD79" s="363"/>
      <c r="AE79" s="363"/>
      <c r="AF79" s="363"/>
      <c r="AG79" s="363"/>
      <c r="AH79" s="28" t="s">
        <v>29</v>
      </c>
      <c r="AI79" s="229" t="s">
        <v>523</v>
      </c>
      <c r="AJ79" s="229"/>
      <c r="AK79" s="229"/>
      <c r="AL79" s="229"/>
      <c r="AM79" s="229"/>
      <c r="AN79" s="229"/>
      <c r="AO79" s="229"/>
      <c r="AP79" s="229"/>
      <c r="AQ79" s="229"/>
      <c r="AR79" s="229"/>
      <c r="AS79" s="229"/>
      <c r="AT79" s="229"/>
      <c r="AU79" s="229"/>
      <c r="AV79" s="229"/>
      <c r="AW79" s="229"/>
      <c r="AX79" s="229"/>
      <c r="AY79" s="229"/>
      <c r="AZ79" s="229"/>
      <c r="BA79" s="364" t="s">
        <v>444</v>
      </c>
      <c r="BB79" s="364"/>
      <c r="BC79" s="365"/>
      <c r="BD79" s="614" t="e">
        <f>IF(入力シート!$D225="","",入力シート!D225)</f>
        <v>#DIV/0!</v>
      </c>
      <c r="BE79" s="615"/>
      <c r="BF79" s="615"/>
      <c r="BG79" s="615"/>
      <c r="BH79" s="615"/>
      <c r="BI79" s="615"/>
      <c r="BJ79" s="615"/>
      <c r="BK79" s="615"/>
      <c r="BL79" s="616"/>
      <c r="BM79" s="614" t="e">
        <f>IF(入力シート!$D239="","",入力シート!D239)</f>
        <v>#DIV/0!</v>
      </c>
      <c r="BN79" s="615"/>
      <c r="BO79" s="615"/>
      <c r="BP79" s="615"/>
      <c r="BQ79" s="615"/>
      <c r="BR79" s="615"/>
      <c r="BS79" s="615"/>
      <c r="BT79" s="615"/>
      <c r="BU79" s="616"/>
      <c r="BV79" s="614" t="e">
        <f>IF(入力シート!$D253="","",入力シート!D253)</f>
        <v>#DIV/0!</v>
      </c>
      <c r="BW79" s="615"/>
      <c r="BX79" s="615"/>
      <c r="BY79" s="615"/>
      <c r="BZ79" s="615"/>
      <c r="CA79" s="615"/>
      <c r="CB79" s="615"/>
      <c r="CC79" s="615"/>
      <c r="CD79" s="616"/>
      <c r="CE79" s="614" t="e">
        <f>IF(入力シート!$D267="","",入力シート!D267)</f>
        <v>#DIV/0!</v>
      </c>
      <c r="CF79" s="615"/>
      <c r="CG79" s="615"/>
      <c r="CH79" s="615"/>
      <c r="CI79" s="615"/>
      <c r="CJ79" s="615"/>
      <c r="CK79" s="615"/>
      <c r="CL79" s="615"/>
      <c r="CM79" s="617"/>
    </row>
    <row r="80" spans="1:91" ht="15" customHeight="1" x14ac:dyDescent="0.15">
      <c r="A80" s="360"/>
      <c r="B80" s="361"/>
      <c r="C80" s="361"/>
      <c r="D80" s="361"/>
      <c r="E80" s="361"/>
      <c r="F80" s="361"/>
      <c r="G80" s="361"/>
      <c r="H80" s="361"/>
      <c r="I80" s="361"/>
      <c r="J80" s="361"/>
      <c r="K80" s="361"/>
      <c r="L80" s="361"/>
      <c r="M80" s="361"/>
      <c r="N80" s="361"/>
      <c r="O80" s="361"/>
      <c r="P80" s="361"/>
      <c r="Q80" s="362"/>
      <c r="R80" s="349">
        <f>IF(入力シート!$D211="対象者なし","⑥",6)</f>
        <v>6</v>
      </c>
      <c r="S80" s="350"/>
      <c r="T80" s="72" t="s">
        <v>227</v>
      </c>
      <c r="U80" s="73"/>
      <c r="V80" s="32"/>
      <c r="W80" s="32"/>
      <c r="X80" s="32"/>
      <c r="Y80" s="32"/>
      <c r="Z80" s="32"/>
      <c r="AA80" s="32"/>
      <c r="AB80" s="32"/>
      <c r="AC80" s="32"/>
      <c r="AD80" s="32"/>
      <c r="AE80" s="34"/>
      <c r="AF80" s="34"/>
      <c r="AG80" s="34"/>
      <c r="AH80" s="35"/>
      <c r="AI80" s="229" t="s">
        <v>211</v>
      </c>
      <c r="AJ80" s="229"/>
      <c r="AK80" s="229"/>
      <c r="AL80" s="229"/>
      <c r="AM80" s="229"/>
      <c r="AN80" s="229"/>
      <c r="AO80" s="229"/>
      <c r="AP80" s="229"/>
      <c r="AQ80" s="229"/>
      <c r="AR80" s="229"/>
      <c r="AS80" s="229"/>
      <c r="AT80" s="229"/>
      <c r="AU80" s="229"/>
      <c r="AV80" s="229"/>
      <c r="AW80" s="229"/>
      <c r="AX80" s="229"/>
      <c r="AY80" s="229"/>
      <c r="AZ80" s="229"/>
      <c r="BA80" s="364" t="s">
        <v>444</v>
      </c>
      <c r="BB80" s="364"/>
      <c r="BC80" s="365"/>
      <c r="BD80" s="614" t="e">
        <f>IF(入力シート!$D226="","",入力シート!D226)</f>
        <v>#DIV/0!</v>
      </c>
      <c r="BE80" s="615"/>
      <c r="BF80" s="615"/>
      <c r="BG80" s="615"/>
      <c r="BH80" s="615"/>
      <c r="BI80" s="615"/>
      <c r="BJ80" s="615"/>
      <c r="BK80" s="615"/>
      <c r="BL80" s="616"/>
      <c r="BM80" s="614" t="e">
        <f>IF(入力シート!$D240="","",入力シート!D240)</f>
        <v>#DIV/0!</v>
      </c>
      <c r="BN80" s="615"/>
      <c r="BO80" s="615"/>
      <c r="BP80" s="615"/>
      <c r="BQ80" s="615"/>
      <c r="BR80" s="615"/>
      <c r="BS80" s="615"/>
      <c r="BT80" s="615"/>
      <c r="BU80" s="616"/>
      <c r="BV80" s="614" t="e">
        <f>IF(入力シート!$D254="","",入力シート!D254)</f>
        <v>#DIV/0!</v>
      </c>
      <c r="BW80" s="615"/>
      <c r="BX80" s="615"/>
      <c r="BY80" s="615"/>
      <c r="BZ80" s="615"/>
      <c r="CA80" s="615"/>
      <c r="CB80" s="615"/>
      <c r="CC80" s="615"/>
      <c r="CD80" s="616"/>
      <c r="CE80" s="614" t="e">
        <f>IF(入力シート!$D268="","",入力シート!D268)</f>
        <v>#DIV/0!</v>
      </c>
      <c r="CF80" s="615"/>
      <c r="CG80" s="615"/>
      <c r="CH80" s="615"/>
      <c r="CI80" s="615"/>
      <c r="CJ80" s="615"/>
      <c r="CK80" s="615"/>
      <c r="CL80" s="615"/>
      <c r="CM80" s="617"/>
    </row>
    <row r="81" spans="1:92" ht="16.5" customHeight="1" x14ac:dyDescent="0.15">
      <c r="A81" s="537" t="s">
        <v>230</v>
      </c>
      <c r="B81" s="538"/>
      <c r="C81" s="538"/>
      <c r="D81" s="538"/>
      <c r="E81" s="538"/>
      <c r="F81" s="538"/>
      <c r="G81" s="538"/>
      <c r="H81" s="538"/>
      <c r="I81" s="538"/>
      <c r="J81" s="538"/>
      <c r="K81" s="538"/>
      <c r="L81" s="538"/>
      <c r="M81" s="538"/>
      <c r="N81" s="538"/>
      <c r="O81" s="538"/>
      <c r="P81" s="538"/>
      <c r="Q81" s="538"/>
      <c r="R81" s="29"/>
      <c r="S81" s="319">
        <f>IF(入力シート!$D270="有","①",1)</f>
        <v>1</v>
      </c>
      <c r="T81" s="319"/>
      <c r="U81" s="24" t="s">
        <v>54</v>
      </c>
      <c r="V81" s="24"/>
      <c r="W81" s="24"/>
      <c r="X81" s="24"/>
      <c r="Y81" s="24"/>
      <c r="Z81" s="24"/>
      <c r="AA81" s="24"/>
      <c r="AB81" s="319">
        <f>IF(入力シート!$D271="有","②",2)</f>
        <v>2</v>
      </c>
      <c r="AC81" s="319"/>
      <c r="AD81" s="24" t="s">
        <v>55</v>
      </c>
      <c r="AE81" s="24"/>
      <c r="AF81" s="24"/>
      <c r="AG81" s="24"/>
      <c r="AH81" s="24"/>
      <c r="AI81" s="24"/>
      <c r="AJ81" s="24"/>
      <c r="AK81" s="24"/>
      <c r="AL81" s="317">
        <f>IF(入力シート!$D272="有","③",3)</f>
        <v>3</v>
      </c>
      <c r="AM81" s="317"/>
      <c r="AN81" s="22" t="s">
        <v>56</v>
      </c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317">
        <f>IF(入力シート!$D273="有","④",4)</f>
        <v>4</v>
      </c>
      <c r="BD81" s="317"/>
      <c r="BE81" s="22" t="s">
        <v>57</v>
      </c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317">
        <f>IF(入力シート!$D274="有","⑤",5)</f>
        <v>5</v>
      </c>
      <c r="BV81" s="317"/>
      <c r="BW81" s="22" t="s">
        <v>350</v>
      </c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19"/>
    </row>
    <row r="82" spans="1:92" ht="16.5" customHeight="1" x14ac:dyDescent="0.15">
      <c r="A82" s="354" t="str">
        <f>IF(入力シート!$D269="有","①有　　2 無",IF(入力シート!$D269="無","1 有　　②無","1 有　　2 無"))</f>
        <v>1 有　　2 無</v>
      </c>
      <c r="B82" s="355"/>
      <c r="C82" s="355"/>
      <c r="D82" s="355"/>
      <c r="E82" s="355"/>
      <c r="F82" s="355"/>
      <c r="G82" s="355"/>
      <c r="H82" s="355"/>
      <c r="I82" s="355"/>
      <c r="J82" s="355"/>
      <c r="K82" s="355"/>
      <c r="L82" s="355"/>
      <c r="M82" s="355"/>
      <c r="N82" s="355"/>
      <c r="O82" s="355"/>
      <c r="P82" s="355"/>
      <c r="Q82" s="356"/>
      <c r="R82" s="73"/>
      <c r="S82" s="350">
        <f>IF(入力シート!$D275="有","⑥",6)</f>
        <v>6</v>
      </c>
      <c r="T82" s="350"/>
      <c r="U82" s="33" t="s">
        <v>235</v>
      </c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50">
        <f>IF(入力シート!$D276="",7,"⑦")</f>
        <v>7</v>
      </c>
      <c r="BE82" s="350"/>
      <c r="BF82" s="33" t="s">
        <v>34</v>
      </c>
      <c r="BG82" s="33"/>
      <c r="BH82" s="33"/>
      <c r="BI82" s="33"/>
      <c r="BJ82" s="33"/>
      <c r="BK82" s="33"/>
      <c r="BL82" s="33"/>
      <c r="BM82" s="350" t="str">
        <f>IF(入力シート!$D276="","",入力シート!D276)</f>
        <v/>
      </c>
      <c r="BN82" s="350"/>
      <c r="BO82" s="350"/>
      <c r="BP82" s="350"/>
      <c r="BQ82" s="350"/>
      <c r="BR82" s="350"/>
      <c r="BS82" s="350"/>
      <c r="BT82" s="350"/>
      <c r="BU82" s="350"/>
      <c r="BV82" s="350"/>
      <c r="BW82" s="350"/>
      <c r="BX82" s="350"/>
      <c r="BY82" s="350"/>
      <c r="BZ82" s="350"/>
      <c r="CA82" s="350"/>
      <c r="CB82" s="350"/>
      <c r="CC82" s="350"/>
      <c r="CD82" s="350"/>
      <c r="CE82" s="350"/>
      <c r="CF82" s="33"/>
      <c r="CG82" s="33" t="s">
        <v>33</v>
      </c>
      <c r="CH82" s="33"/>
      <c r="CI82" s="33"/>
      <c r="CJ82" s="33"/>
      <c r="CK82" s="176"/>
      <c r="CL82" s="164"/>
      <c r="CM82" s="183"/>
    </row>
    <row r="83" spans="1:92" ht="16.5" customHeight="1" x14ac:dyDescent="0.15">
      <c r="A83" s="527" t="s">
        <v>450</v>
      </c>
      <c r="B83" s="528"/>
      <c r="C83" s="528"/>
      <c r="D83" s="528"/>
      <c r="E83" s="528"/>
      <c r="F83" s="528"/>
      <c r="G83" s="528"/>
      <c r="H83" s="528"/>
      <c r="I83" s="528"/>
      <c r="J83" s="528"/>
      <c r="K83" s="528"/>
      <c r="L83" s="528"/>
      <c r="M83" s="528"/>
      <c r="N83" s="528"/>
      <c r="O83" s="528"/>
      <c r="P83" s="528"/>
      <c r="Q83" s="529"/>
      <c r="R83" s="232"/>
      <c r="S83" s="319">
        <f>IF(入力シート!$D278="有","①",1)</f>
        <v>1</v>
      </c>
      <c r="T83" s="319"/>
      <c r="U83" s="24" t="s">
        <v>231</v>
      </c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319">
        <f>IF(入力シート!$D279="有","②",2)</f>
        <v>2</v>
      </c>
      <c r="AP83" s="319"/>
      <c r="AQ83" s="24" t="s">
        <v>232</v>
      </c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319">
        <f>IF(入力シート!$D280="有","③",3)</f>
        <v>3</v>
      </c>
      <c r="BG83" s="319"/>
      <c r="BH83" s="24" t="s">
        <v>479</v>
      </c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162"/>
      <c r="CA83" s="162"/>
      <c r="CB83" s="162"/>
      <c r="CC83" s="24"/>
      <c r="CD83" s="319">
        <f>IF(入力シート!$D281="有","④",4)</f>
        <v>4</v>
      </c>
      <c r="CE83" s="319"/>
      <c r="CF83" s="24" t="s">
        <v>233</v>
      </c>
      <c r="CG83" s="24"/>
      <c r="CH83" s="24"/>
      <c r="CI83" s="24"/>
      <c r="CJ83" s="24"/>
      <c r="CK83" s="24"/>
      <c r="CL83" s="22"/>
      <c r="CM83" s="219"/>
    </row>
    <row r="84" spans="1:92" ht="16.5" customHeight="1" x14ac:dyDescent="0.15">
      <c r="A84" s="402" t="str">
        <f>IF(入力シート!$D277="有","①有　　2 無",IF(入力シート!$D277="無","1 有　　②無","1 有　　2 無"))</f>
        <v>1 有　　2 無</v>
      </c>
      <c r="B84" s="403"/>
      <c r="C84" s="403"/>
      <c r="D84" s="403"/>
      <c r="E84" s="403"/>
      <c r="F84" s="403"/>
      <c r="G84" s="403"/>
      <c r="H84" s="403"/>
      <c r="I84" s="403"/>
      <c r="J84" s="403"/>
      <c r="K84" s="403"/>
      <c r="L84" s="403"/>
      <c r="M84" s="403"/>
      <c r="N84" s="403"/>
      <c r="O84" s="403"/>
      <c r="P84" s="403"/>
      <c r="Q84" s="404"/>
      <c r="R84" s="29"/>
      <c r="S84" s="391">
        <f>IF(入力シート!$D282="有","⑤",5)</f>
        <v>5</v>
      </c>
      <c r="T84" s="391"/>
      <c r="U84" s="233" t="s">
        <v>234</v>
      </c>
      <c r="V84" s="233"/>
      <c r="W84" s="233"/>
      <c r="X84" s="233"/>
      <c r="Y84" s="233"/>
      <c r="Z84" s="233"/>
      <c r="AA84" s="233"/>
      <c r="AB84" s="233"/>
      <c r="AC84" s="233"/>
      <c r="AD84" s="233"/>
      <c r="AE84" s="233"/>
      <c r="AF84" s="233"/>
      <c r="AG84" s="233"/>
      <c r="AH84" s="233"/>
      <c r="AI84" s="233"/>
      <c r="AJ84" s="233"/>
      <c r="AK84" s="233"/>
      <c r="AL84" s="233"/>
      <c r="AM84" s="233"/>
      <c r="AN84" s="233"/>
      <c r="AO84" s="391">
        <f>IF(入力シート!$D283="有","⑥",6)</f>
        <v>6</v>
      </c>
      <c r="AP84" s="391"/>
      <c r="AQ84" s="233" t="s">
        <v>480</v>
      </c>
      <c r="AR84" s="233"/>
      <c r="AS84" s="233"/>
      <c r="AT84" s="233"/>
      <c r="AU84" s="233"/>
      <c r="AV84" s="233"/>
      <c r="AW84" s="233"/>
      <c r="AX84" s="233"/>
      <c r="AY84" s="233"/>
      <c r="AZ84" s="233"/>
      <c r="BA84" s="233"/>
      <c r="BB84" s="233"/>
      <c r="BC84" s="233"/>
      <c r="BD84" s="233"/>
      <c r="BE84" s="233"/>
      <c r="BF84" s="391">
        <f>IF(入力シート!$D284="",7,"⑦")</f>
        <v>7</v>
      </c>
      <c r="BG84" s="391"/>
      <c r="BH84" s="233" t="s">
        <v>34</v>
      </c>
      <c r="BI84" s="234"/>
      <c r="BJ84" s="233"/>
      <c r="BK84" s="233"/>
      <c r="BL84" s="233"/>
      <c r="BM84" s="233"/>
      <c r="BN84" s="233"/>
      <c r="BO84" s="625" t="str">
        <f>IF(入力シート!$D284="","",入力シート!D284)</f>
        <v/>
      </c>
      <c r="BP84" s="625"/>
      <c r="BQ84" s="625"/>
      <c r="BR84" s="625"/>
      <c r="BS84" s="625"/>
      <c r="BT84" s="625"/>
      <c r="BU84" s="625"/>
      <c r="BV84" s="625"/>
      <c r="BW84" s="625"/>
      <c r="BX84" s="625"/>
      <c r="BY84" s="625"/>
      <c r="BZ84" s="625"/>
      <c r="CA84" s="625"/>
      <c r="CB84" s="625"/>
      <c r="CC84" s="625"/>
      <c r="CD84" s="625"/>
      <c r="CE84" s="625"/>
      <c r="CF84" s="625"/>
      <c r="CG84" s="625"/>
      <c r="CH84" s="625"/>
      <c r="CI84" s="625"/>
      <c r="CJ84" s="625"/>
      <c r="CK84" s="625"/>
      <c r="CL84" s="233" t="s">
        <v>29</v>
      </c>
      <c r="CM84" s="235"/>
    </row>
    <row r="85" spans="1:92" ht="16.5" customHeight="1" x14ac:dyDescent="0.15">
      <c r="A85" s="465" t="s">
        <v>236</v>
      </c>
      <c r="B85" s="418"/>
      <c r="C85" s="418"/>
      <c r="D85" s="418"/>
      <c r="E85" s="418"/>
      <c r="F85" s="418"/>
      <c r="G85" s="418"/>
      <c r="H85" s="418"/>
      <c r="I85" s="418"/>
      <c r="J85" s="418"/>
      <c r="K85" s="418"/>
      <c r="L85" s="418"/>
      <c r="M85" s="418"/>
      <c r="N85" s="418"/>
      <c r="O85" s="418"/>
      <c r="P85" s="418"/>
      <c r="Q85" s="419"/>
      <c r="R85" s="353" t="s">
        <v>237</v>
      </c>
      <c r="S85" s="353"/>
      <c r="T85" s="353"/>
      <c r="U85" s="353"/>
      <c r="V85" s="353"/>
      <c r="W85" s="353"/>
      <c r="X85" s="353"/>
      <c r="Y85" s="353"/>
      <c r="Z85" s="353"/>
      <c r="AA85" s="353"/>
      <c r="AB85" s="353"/>
      <c r="AC85" s="353"/>
      <c r="AD85" s="353"/>
      <c r="AE85" s="353"/>
      <c r="AF85" s="335" t="s">
        <v>351</v>
      </c>
      <c r="AG85" s="336"/>
      <c r="AH85" s="336"/>
      <c r="AI85" s="336"/>
      <c r="AJ85" s="336"/>
      <c r="AK85" s="336"/>
      <c r="AL85" s="336"/>
      <c r="AM85" s="336"/>
      <c r="AN85" s="336"/>
      <c r="AO85" s="336"/>
      <c r="AP85" s="336"/>
      <c r="AQ85" s="337"/>
      <c r="AR85" s="433" t="s">
        <v>240</v>
      </c>
      <c r="AS85" s="433"/>
      <c r="AT85" s="433"/>
      <c r="AU85" s="433"/>
      <c r="AV85" s="433"/>
      <c r="AW85" s="433"/>
      <c r="AX85" s="433"/>
      <c r="AY85" s="433"/>
      <c r="AZ85" s="433"/>
      <c r="BA85" s="433"/>
      <c r="BB85" s="433"/>
      <c r="BC85" s="433"/>
      <c r="BD85" s="433"/>
      <c r="BE85" s="433"/>
      <c r="BF85" s="433"/>
      <c r="BG85" s="433"/>
      <c r="BH85" s="433"/>
      <c r="BI85" s="433"/>
      <c r="BJ85" s="433"/>
      <c r="BK85" s="433"/>
      <c r="BL85" s="433"/>
      <c r="BM85" s="433"/>
      <c r="BN85" s="433"/>
      <c r="BO85" s="433"/>
      <c r="BP85" s="433"/>
      <c r="BQ85" s="433"/>
      <c r="BR85" s="433"/>
      <c r="BS85" s="433"/>
      <c r="BT85" s="433"/>
      <c r="BU85" s="433"/>
      <c r="BV85" s="433"/>
      <c r="BW85" s="433"/>
      <c r="BX85" s="433"/>
      <c r="BY85" s="433"/>
      <c r="BZ85" s="433"/>
      <c r="CA85" s="433"/>
      <c r="CB85" s="433"/>
      <c r="CC85" s="433"/>
      <c r="CD85" s="433"/>
      <c r="CE85" s="433"/>
      <c r="CF85" s="433"/>
      <c r="CG85" s="433"/>
      <c r="CH85" s="433"/>
      <c r="CI85" s="433"/>
      <c r="CJ85" s="433"/>
      <c r="CK85" s="433"/>
      <c r="CL85" s="433"/>
      <c r="CM85" s="434"/>
    </row>
    <row r="86" spans="1:92" ht="16.5" customHeight="1" x14ac:dyDescent="0.15">
      <c r="A86" s="392"/>
      <c r="B86" s="393"/>
      <c r="C86" s="393"/>
      <c r="D86" s="393"/>
      <c r="E86" s="393"/>
      <c r="F86" s="393"/>
      <c r="G86" s="393"/>
      <c r="H86" s="393"/>
      <c r="I86" s="393"/>
      <c r="J86" s="393"/>
      <c r="K86" s="393"/>
      <c r="L86" s="393"/>
      <c r="M86" s="393"/>
      <c r="N86" s="393"/>
      <c r="O86" s="393"/>
      <c r="P86" s="393"/>
      <c r="Q86" s="394"/>
      <c r="R86" s="353"/>
      <c r="S86" s="353"/>
      <c r="T86" s="353"/>
      <c r="U86" s="353"/>
      <c r="V86" s="353"/>
      <c r="W86" s="353"/>
      <c r="X86" s="353"/>
      <c r="Y86" s="353"/>
      <c r="Z86" s="353"/>
      <c r="AA86" s="353"/>
      <c r="AB86" s="353"/>
      <c r="AC86" s="353"/>
      <c r="AD86" s="353"/>
      <c r="AE86" s="353"/>
      <c r="AF86" s="410"/>
      <c r="AG86" s="411"/>
      <c r="AH86" s="411"/>
      <c r="AI86" s="411"/>
      <c r="AJ86" s="411"/>
      <c r="AK86" s="411"/>
      <c r="AL86" s="411"/>
      <c r="AM86" s="411"/>
      <c r="AN86" s="411"/>
      <c r="AO86" s="411"/>
      <c r="AP86" s="411"/>
      <c r="AQ86" s="412"/>
      <c r="AR86" s="433" t="s">
        <v>451</v>
      </c>
      <c r="AS86" s="433"/>
      <c r="AT86" s="433"/>
      <c r="AU86" s="433"/>
      <c r="AV86" s="433"/>
      <c r="AW86" s="433"/>
      <c r="AX86" s="433"/>
      <c r="AY86" s="433"/>
      <c r="AZ86" s="433"/>
      <c r="BA86" s="433"/>
      <c r="BB86" s="433"/>
      <c r="BC86" s="433"/>
      <c r="BD86" s="433" t="s">
        <v>241</v>
      </c>
      <c r="BE86" s="433"/>
      <c r="BF86" s="433"/>
      <c r="BG86" s="433"/>
      <c r="BH86" s="433"/>
      <c r="BI86" s="433"/>
      <c r="BJ86" s="433"/>
      <c r="BK86" s="433"/>
      <c r="BL86" s="433"/>
      <c r="BM86" s="433"/>
      <c r="BN86" s="433"/>
      <c r="BO86" s="433"/>
      <c r="BP86" s="45" t="s">
        <v>30</v>
      </c>
      <c r="BQ86" s="368" t="str">
        <f>IF(入力シート!$D294="","",入力シート!D294)</f>
        <v/>
      </c>
      <c r="BR86" s="368"/>
      <c r="BS86" s="368"/>
      <c r="BT86" s="368"/>
      <c r="BU86" s="368"/>
      <c r="BV86" s="368"/>
      <c r="BW86" s="368"/>
      <c r="BX86" s="368"/>
      <c r="BY86" s="368"/>
      <c r="BZ86" s="368"/>
      <c r="CA86" s="46" t="s">
        <v>320</v>
      </c>
      <c r="CB86" s="45" t="s">
        <v>30</v>
      </c>
      <c r="CC86" s="368" t="str">
        <f>IF(入力シート!$D298="","",入力シート!D298)</f>
        <v/>
      </c>
      <c r="CD86" s="368"/>
      <c r="CE86" s="368"/>
      <c r="CF86" s="368"/>
      <c r="CG86" s="368"/>
      <c r="CH86" s="368"/>
      <c r="CI86" s="368"/>
      <c r="CJ86" s="368"/>
      <c r="CK86" s="368"/>
      <c r="CL86" s="368"/>
      <c r="CM86" s="47" t="s">
        <v>320</v>
      </c>
    </row>
    <row r="87" spans="1:92" ht="16.5" customHeight="1" x14ac:dyDescent="0.15">
      <c r="A87" s="392"/>
      <c r="B87" s="393"/>
      <c r="C87" s="393"/>
      <c r="D87" s="393"/>
      <c r="E87" s="393"/>
      <c r="F87" s="393"/>
      <c r="G87" s="393"/>
      <c r="H87" s="393"/>
      <c r="I87" s="393"/>
      <c r="J87" s="393"/>
      <c r="K87" s="393"/>
      <c r="L87" s="393"/>
      <c r="M87" s="393"/>
      <c r="N87" s="393"/>
      <c r="O87" s="393"/>
      <c r="P87" s="393"/>
      <c r="Q87" s="394"/>
      <c r="R87" s="333" t="s">
        <v>238</v>
      </c>
      <c r="S87" s="333"/>
      <c r="T87" s="333"/>
      <c r="U87" s="333"/>
      <c r="V87" s="333"/>
      <c r="W87" s="333"/>
      <c r="X87" s="333"/>
      <c r="Y87" s="333"/>
      <c r="Z87" s="333"/>
      <c r="AA87" s="333"/>
      <c r="AB87" s="333"/>
      <c r="AC87" s="333"/>
      <c r="AD87" s="333"/>
      <c r="AE87" s="333"/>
      <c r="AF87" s="321" t="str">
        <f>IF(入力シート!$D286="","",入力シート!D286)</f>
        <v/>
      </c>
      <c r="AG87" s="317"/>
      <c r="AH87" s="317"/>
      <c r="AI87" s="317"/>
      <c r="AJ87" s="317"/>
      <c r="AK87" s="317"/>
      <c r="AL87" s="317"/>
      <c r="AM87" s="317"/>
      <c r="AN87" s="317"/>
      <c r="AO87" s="317" t="s">
        <v>26</v>
      </c>
      <c r="AP87" s="317"/>
      <c r="AQ87" s="318"/>
      <c r="AR87" s="398" t="str">
        <f>IF(入力シート!$D288="","",入力シート!D288)</f>
        <v/>
      </c>
      <c r="AS87" s="398"/>
      <c r="AT87" s="398"/>
      <c r="AU87" s="398"/>
      <c r="AV87" s="398"/>
      <c r="AW87" s="398"/>
      <c r="AX87" s="398"/>
      <c r="AY87" s="398"/>
      <c r="AZ87" s="398"/>
      <c r="BA87" s="236" t="s">
        <v>31</v>
      </c>
      <c r="BB87" s="236"/>
      <c r="BC87" s="237"/>
      <c r="BD87" s="398" t="str">
        <f>IF(入力シート!$D291="","",入力シート!D291)</f>
        <v/>
      </c>
      <c r="BE87" s="398"/>
      <c r="BF87" s="398"/>
      <c r="BG87" s="398"/>
      <c r="BH87" s="398"/>
      <c r="BI87" s="398"/>
      <c r="BJ87" s="398"/>
      <c r="BK87" s="398"/>
      <c r="BL87" s="398"/>
      <c r="BM87" s="236" t="s">
        <v>31</v>
      </c>
      <c r="BN87" s="236"/>
      <c r="BO87" s="237"/>
      <c r="BP87" s="398" t="str">
        <f>IF(入力シート!$D295="","",入力シート!D295)</f>
        <v/>
      </c>
      <c r="BQ87" s="398"/>
      <c r="BR87" s="398"/>
      <c r="BS87" s="398"/>
      <c r="BT87" s="398"/>
      <c r="BU87" s="398"/>
      <c r="BV87" s="398"/>
      <c r="BW87" s="398"/>
      <c r="BX87" s="398"/>
      <c r="BY87" s="236" t="s">
        <v>31</v>
      </c>
      <c r="BZ87" s="236"/>
      <c r="CA87" s="237"/>
      <c r="CB87" s="398" t="str">
        <f>IF(入力シート!$D299="","",入力シート!D299)</f>
        <v/>
      </c>
      <c r="CC87" s="398"/>
      <c r="CD87" s="398"/>
      <c r="CE87" s="398"/>
      <c r="CF87" s="398"/>
      <c r="CG87" s="398"/>
      <c r="CH87" s="398"/>
      <c r="CI87" s="398"/>
      <c r="CJ87" s="398"/>
      <c r="CK87" s="236" t="s">
        <v>31</v>
      </c>
      <c r="CL87" s="236"/>
      <c r="CM87" s="238"/>
    </row>
    <row r="88" spans="1:92" ht="16.5" customHeight="1" x14ac:dyDescent="0.15">
      <c r="A88" s="392"/>
      <c r="B88" s="393"/>
      <c r="C88" s="393"/>
      <c r="D88" s="393"/>
      <c r="E88" s="393"/>
      <c r="F88" s="393"/>
      <c r="G88" s="393"/>
      <c r="H88" s="393"/>
      <c r="I88" s="393"/>
      <c r="J88" s="393"/>
      <c r="K88" s="393"/>
      <c r="L88" s="393"/>
      <c r="M88" s="393"/>
      <c r="N88" s="393"/>
      <c r="O88" s="393"/>
      <c r="P88" s="393"/>
      <c r="Q88" s="394"/>
      <c r="R88" s="333"/>
      <c r="S88" s="333"/>
      <c r="T88" s="333"/>
      <c r="U88" s="333"/>
      <c r="V88" s="333"/>
      <c r="W88" s="333"/>
      <c r="X88" s="333"/>
      <c r="Y88" s="333"/>
      <c r="Z88" s="333"/>
      <c r="AA88" s="333"/>
      <c r="AB88" s="333"/>
      <c r="AC88" s="333"/>
      <c r="AD88" s="333"/>
      <c r="AE88" s="333"/>
      <c r="AF88" s="349"/>
      <c r="AG88" s="350"/>
      <c r="AH88" s="350"/>
      <c r="AI88" s="350"/>
      <c r="AJ88" s="350"/>
      <c r="AK88" s="350"/>
      <c r="AL88" s="350"/>
      <c r="AM88" s="350"/>
      <c r="AN88" s="350"/>
      <c r="AO88" s="350"/>
      <c r="AP88" s="350"/>
      <c r="AQ88" s="351"/>
      <c r="AR88" s="319" t="str">
        <f>IF(入力シート!$D289="","",入力シート!D289)</f>
        <v/>
      </c>
      <c r="AS88" s="319"/>
      <c r="AT88" s="319"/>
      <c r="AU88" s="319"/>
      <c r="AV88" s="319"/>
      <c r="AW88" s="319"/>
      <c r="AX88" s="319"/>
      <c r="AY88" s="319"/>
      <c r="AZ88" s="319"/>
      <c r="BA88" s="24" t="s">
        <v>26</v>
      </c>
      <c r="BB88" s="24"/>
      <c r="BC88" s="28"/>
      <c r="BD88" s="319" t="str">
        <f>IF(入力シート!$D292="","",入力シート!D292)</f>
        <v/>
      </c>
      <c r="BE88" s="319"/>
      <c r="BF88" s="319"/>
      <c r="BG88" s="319"/>
      <c r="BH88" s="319"/>
      <c r="BI88" s="319"/>
      <c r="BJ88" s="319"/>
      <c r="BK88" s="319"/>
      <c r="BL88" s="319"/>
      <c r="BM88" s="24" t="s">
        <v>26</v>
      </c>
      <c r="BN88" s="24"/>
      <c r="BO88" s="28"/>
      <c r="BP88" s="319" t="str">
        <f>IF(入力シート!$D296="","",入力シート!D296)</f>
        <v/>
      </c>
      <c r="BQ88" s="319"/>
      <c r="BR88" s="319"/>
      <c r="BS88" s="319"/>
      <c r="BT88" s="319"/>
      <c r="BU88" s="319"/>
      <c r="BV88" s="319"/>
      <c r="BW88" s="319"/>
      <c r="BX88" s="319"/>
      <c r="BY88" s="24" t="s">
        <v>26</v>
      </c>
      <c r="BZ88" s="24"/>
      <c r="CA88" s="28"/>
      <c r="CB88" s="319" t="str">
        <f>IF(入力シート!$D300="","",入力シート!D300)</f>
        <v/>
      </c>
      <c r="CC88" s="319"/>
      <c r="CD88" s="319"/>
      <c r="CE88" s="319"/>
      <c r="CF88" s="319"/>
      <c r="CG88" s="319"/>
      <c r="CH88" s="319"/>
      <c r="CI88" s="319"/>
      <c r="CJ88" s="319"/>
      <c r="CK88" s="24" t="s">
        <v>26</v>
      </c>
      <c r="CL88" s="24"/>
      <c r="CM88" s="183"/>
    </row>
    <row r="89" spans="1:92" ht="15" customHeight="1" x14ac:dyDescent="0.15">
      <c r="A89" s="402" t="str">
        <f>IF(入力シート!$D285="有","①有　　2 無",IF(入力シート!$D285="無","1 有　　②無","1 有　　2 無"))</f>
        <v>1 有　　2 無</v>
      </c>
      <c r="B89" s="403"/>
      <c r="C89" s="403"/>
      <c r="D89" s="403"/>
      <c r="E89" s="403"/>
      <c r="F89" s="403"/>
      <c r="G89" s="403"/>
      <c r="H89" s="403"/>
      <c r="I89" s="403"/>
      <c r="J89" s="403"/>
      <c r="K89" s="403"/>
      <c r="L89" s="403"/>
      <c r="M89" s="403"/>
      <c r="N89" s="403"/>
      <c r="O89" s="403"/>
      <c r="P89" s="403"/>
      <c r="Q89" s="404"/>
      <c r="R89" s="353" t="s">
        <v>239</v>
      </c>
      <c r="S89" s="353"/>
      <c r="T89" s="353"/>
      <c r="U89" s="353"/>
      <c r="V89" s="353"/>
      <c r="W89" s="353"/>
      <c r="X89" s="353"/>
      <c r="Y89" s="353"/>
      <c r="Z89" s="353"/>
      <c r="AA89" s="353"/>
      <c r="AB89" s="353"/>
      <c r="AC89" s="353"/>
      <c r="AD89" s="353"/>
      <c r="AE89" s="353"/>
      <c r="AF89" s="413" t="str">
        <f>IF(入力シート!$D287="","",入力シート!D287)</f>
        <v/>
      </c>
      <c r="AG89" s="414"/>
      <c r="AH89" s="414"/>
      <c r="AI89" s="414"/>
      <c r="AJ89" s="414"/>
      <c r="AK89" s="414"/>
      <c r="AL89" s="414"/>
      <c r="AM89" s="414"/>
      <c r="AN89" s="414"/>
      <c r="AO89" s="414"/>
      <c r="AP89" s="414"/>
      <c r="AQ89" s="415"/>
      <c r="AR89" s="413" t="str">
        <f>IF(入力シート!$D290="","",入力シート!D290)</f>
        <v/>
      </c>
      <c r="AS89" s="414"/>
      <c r="AT89" s="414"/>
      <c r="AU89" s="414"/>
      <c r="AV89" s="414"/>
      <c r="AW89" s="414"/>
      <c r="AX89" s="414"/>
      <c r="AY89" s="414"/>
      <c r="AZ89" s="414"/>
      <c r="BA89" s="414"/>
      <c r="BB89" s="414"/>
      <c r="BC89" s="415"/>
      <c r="BD89" s="413" t="str">
        <f>IF(入力シート!$D293="","",入力シート!D293)</f>
        <v/>
      </c>
      <c r="BE89" s="414"/>
      <c r="BF89" s="414"/>
      <c r="BG89" s="414"/>
      <c r="BH89" s="414"/>
      <c r="BI89" s="414"/>
      <c r="BJ89" s="414"/>
      <c r="BK89" s="414"/>
      <c r="BL89" s="414"/>
      <c r="BM89" s="414"/>
      <c r="BN89" s="414"/>
      <c r="BO89" s="415"/>
      <c r="BP89" s="557" t="str">
        <f>IF(入力シート!$D297="","",入力シート!D297)</f>
        <v/>
      </c>
      <c r="BQ89" s="557"/>
      <c r="BR89" s="557"/>
      <c r="BS89" s="557"/>
      <c r="BT89" s="557"/>
      <c r="BU89" s="557"/>
      <c r="BV89" s="557"/>
      <c r="BW89" s="557"/>
      <c r="BX89" s="557"/>
      <c r="BY89" s="557"/>
      <c r="BZ89" s="557"/>
      <c r="CA89" s="557"/>
      <c r="CB89" s="557" t="str">
        <f>IF(入力シート!$D301="","",入力シート!D301)</f>
        <v/>
      </c>
      <c r="CC89" s="557"/>
      <c r="CD89" s="557"/>
      <c r="CE89" s="557"/>
      <c r="CF89" s="557"/>
      <c r="CG89" s="557"/>
      <c r="CH89" s="557"/>
      <c r="CI89" s="557"/>
      <c r="CJ89" s="557"/>
      <c r="CK89" s="557"/>
      <c r="CL89" s="557"/>
      <c r="CM89" s="563"/>
    </row>
    <row r="90" spans="1:92" ht="15" customHeight="1" x14ac:dyDescent="0.15">
      <c r="A90" s="354"/>
      <c r="B90" s="355"/>
      <c r="C90" s="355"/>
      <c r="D90" s="355"/>
      <c r="E90" s="355"/>
      <c r="F90" s="355"/>
      <c r="G90" s="355"/>
      <c r="H90" s="355"/>
      <c r="I90" s="355"/>
      <c r="J90" s="355"/>
      <c r="K90" s="355"/>
      <c r="L90" s="355"/>
      <c r="M90" s="355"/>
      <c r="N90" s="355"/>
      <c r="O90" s="355"/>
      <c r="P90" s="355"/>
      <c r="Q90" s="356"/>
      <c r="R90" s="353"/>
      <c r="S90" s="353"/>
      <c r="T90" s="353"/>
      <c r="U90" s="353"/>
      <c r="V90" s="353"/>
      <c r="W90" s="353"/>
      <c r="X90" s="353"/>
      <c r="Y90" s="353"/>
      <c r="Z90" s="353"/>
      <c r="AA90" s="353"/>
      <c r="AB90" s="353"/>
      <c r="AC90" s="353"/>
      <c r="AD90" s="353"/>
      <c r="AE90" s="353"/>
      <c r="AF90" s="416"/>
      <c r="AG90" s="310"/>
      <c r="AH90" s="310"/>
      <c r="AI90" s="310"/>
      <c r="AJ90" s="310"/>
      <c r="AK90" s="310"/>
      <c r="AL90" s="310"/>
      <c r="AM90" s="310"/>
      <c r="AN90" s="310"/>
      <c r="AO90" s="310"/>
      <c r="AP90" s="310"/>
      <c r="AQ90" s="417"/>
      <c r="AR90" s="416"/>
      <c r="AS90" s="310"/>
      <c r="AT90" s="310"/>
      <c r="AU90" s="310"/>
      <c r="AV90" s="310"/>
      <c r="AW90" s="310"/>
      <c r="AX90" s="310"/>
      <c r="AY90" s="310"/>
      <c r="AZ90" s="310"/>
      <c r="BA90" s="310"/>
      <c r="BB90" s="310"/>
      <c r="BC90" s="417"/>
      <c r="BD90" s="416"/>
      <c r="BE90" s="310"/>
      <c r="BF90" s="310"/>
      <c r="BG90" s="310"/>
      <c r="BH90" s="310"/>
      <c r="BI90" s="310"/>
      <c r="BJ90" s="310"/>
      <c r="BK90" s="310"/>
      <c r="BL90" s="310"/>
      <c r="BM90" s="310"/>
      <c r="BN90" s="310"/>
      <c r="BO90" s="417"/>
      <c r="BP90" s="557"/>
      <c r="BQ90" s="557"/>
      <c r="BR90" s="557"/>
      <c r="BS90" s="557"/>
      <c r="BT90" s="557"/>
      <c r="BU90" s="557"/>
      <c r="BV90" s="557"/>
      <c r="BW90" s="557"/>
      <c r="BX90" s="557"/>
      <c r="BY90" s="557"/>
      <c r="BZ90" s="557"/>
      <c r="CA90" s="557"/>
      <c r="CB90" s="557"/>
      <c r="CC90" s="557"/>
      <c r="CD90" s="557"/>
      <c r="CE90" s="557"/>
      <c r="CF90" s="557"/>
      <c r="CG90" s="557"/>
      <c r="CH90" s="557"/>
      <c r="CI90" s="557"/>
      <c r="CJ90" s="557"/>
      <c r="CK90" s="557"/>
      <c r="CL90" s="557"/>
      <c r="CM90" s="563"/>
    </row>
    <row r="91" spans="1:92" ht="15" customHeight="1" x14ac:dyDescent="0.15">
      <c r="A91" s="399" t="s">
        <v>242</v>
      </c>
      <c r="B91" s="400"/>
      <c r="C91" s="400"/>
      <c r="D91" s="400"/>
      <c r="E91" s="400"/>
      <c r="F91" s="400"/>
      <c r="G91" s="400"/>
      <c r="H91" s="400"/>
      <c r="I91" s="400"/>
      <c r="J91" s="400"/>
      <c r="K91" s="400"/>
      <c r="L91" s="400"/>
      <c r="M91" s="400"/>
      <c r="N91" s="400"/>
      <c r="O91" s="400"/>
      <c r="P91" s="400"/>
      <c r="Q91" s="401"/>
      <c r="R91" s="232"/>
      <c r="S91" s="317">
        <f>IF(入力シート!$D303="有","①",1)</f>
        <v>1</v>
      </c>
      <c r="T91" s="317"/>
      <c r="U91" s="405" t="s">
        <v>61</v>
      </c>
      <c r="V91" s="405"/>
      <c r="W91" s="405"/>
      <c r="X91" s="405"/>
      <c r="Y91" s="405"/>
      <c r="Z91" s="405"/>
      <c r="AA91" s="405"/>
      <c r="AB91" s="405"/>
      <c r="AC91" s="22"/>
      <c r="AD91" s="317">
        <f>IF(入力シート!$D304="有","②",2)</f>
        <v>2</v>
      </c>
      <c r="AE91" s="317"/>
      <c r="AF91" s="405" t="s">
        <v>243</v>
      </c>
      <c r="AG91" s="405"/>
      <c r="AH91" s="405"/>
      <c r="AI91" s="405"/>
      <c r="AJ91" s="405"/>
      <c r="AK91" s="405"/>
      <c r="AL91" s="405"/>
      <c r="AM91" s="405"/>
      <c r="AN91" s="405"/>
      <c r="AO91" s="405"/>
      <c r="AP91" s="405"/>
      <c r="AQ91" s="405"/>
      <c r="AR91" s="405"/>
      <c r="AS91" s="405"/>
      <c r="AT91" s="405"/>
      <c r="AU91" s="405"/>
      <c r="AV91" s="405"/>
      <c r="AW91" s="405"/>
      <c r="AX91" s="405"/>
      <c r="AY91" s="22"/>
      <c r="AZ91" s="317">
        <f>IF(入力シート!$D305="有","③",3)</f>
        <v>3</v>
      </c>
      <c r="BA91" s="317"/>
      <c r="BB91" s="407" t="s">
        <v>244</v>
      </c>
      <c r="BC91" s="407"/>
      <c r="BD91" s="407"/>
      <c r="BE91" s="407"/>
      <c r="BF91" s="407"/>
      <c r="BG91" s="407"/>
      <c r="BH91" s="407"/>
      <c r="BI91" s="407"/>
      <c r="BJ91" s="407"/>
      <c r="BK91" s="407"/>
      <c r="BL91" s="407"/>
      <c r="BM91" s="407"/>
      <c r="BN91" s="407"/>
      <c r="BO91" s="407"/>
      <c r="BP91" s="22"/>
      <c r="BQ91" s="317">
        <f>IF(入力シート!$D306="",4,"④")</f>
        <v>4</v>
      </c>
      <c r="BR91" s="317"/>
      <c r="BS91" s="317" t="s">
        <v>34</v>
      </c>
      <c r="BT91" s="317"/>
      <c r="BU91" s="317"/>
      <c r="BV91" s="317"/>
      <c r="BW91" s="317"/>
      <c r="BX91" s="317"/>
      <c r="BY91" s="317"/>
      <c r="BZ91" s="409" t="str">
        <f>IF(入力シート!$D306="","",入力シート!D306)</f>
        <v/>
      </c>
      <c r="CA91" s="409"/>
      <c r="CB91" s="409"/>
      <c r="CC91" s="409"/>
      <c r="CD91" s="409"/>
      <c r="CE91" s="409"/>
      <c r="CF91" s="409"/>
      <c r="CG91" s="409"/>
      <c r="CH91" s="409"/>
      <c r="CI91" s="409"/>
      <c r="CJ91" s="409"/>
      <c r="CK91" s="409"/>
      <c r="CL91" s="317" t="s">
        <v>33</v>
      </c>
      <c r="CM91" s="555"/>
    </row>
    <row r="92" spans="1:92" ht="15" customHeight="1" x14ac:dyDescent="0.15">
      <c r="A92" s="402" t="str">
        <f>IF(入力シート!$D302="有","①有　　2 無",IF(入力シート!$D302="無","1 有　　②無","1 有　　2 無"))</f>
        <v>1 有　　2 無</v>
      </c>
      <c r="B92" s="403"/>
      <c r="C92" s="403"/>
      <c r="D92" s="403"/>
      <c r="E92" s="403"/>
      <c r="F92" s="403"/>
      <c r="G92" s="403"/>
      <c r="H92" s="403"/>
      <c r="I92" s="403"/>
      <c r="J92" s="403"/>
      <c r="K92" s="403"/>
      <c r="L92" s="403"/>
      <c r="M92" s="403"/>
      <c r="N92" s="403"/>
      <c r="O92" s="403"/>
      <c r="P92" s="403"/>
      <c r="Q92" s="404"/>
      <c r="R92" s="73"/>
      <c r="S92" s="350"/>
      <c r="T92" s="350"/>
      <c r="U92" s="406"/>
      <c r="V92" s="406"/>
      <c r="W92" s="406"/>
      <c r="X92" s="406"/>
      <c r="Y92" s="406"/>
      <c r="Z92" s="406"/>
      <c r="AA92" s="406"/>
      <c r="AB92" s="406"/>
      <c r="AC92" s="176"/>
      <c r="AD92" s="350"/>
      <c r="AE92" s="350"/>
      <c r="AF92" s="406"/>
      <c r="AG92" s="406"/>
      <c r="AH92" s="406"/>
      <c r="AI92" s="406"/>
      <c r="AJ92" s="406"/>
      <c r="AK92" s="406"/>
      <c r="AL92" s="406"/>
      <c r="AM92" s="406"/>
      <c r="AN92" s="406"/>
      <c r="AO92" s="406"/>
      <c r="AP92" s="406"/>
      <c r="AQ92" s="406"/>
      <c r="AR92" s="406"/>
      <c r="AS92" s="406"/>
      <c r="AT92" s="406"/>
      <c r="AU92" s="406"/>
      <c r="AV92" s="406"/>
      <c r="AW92" s="406"/>
      <c r="AX92" s="406"/>
      <c r="AY92" s="239"/>
      <c r="AZ92" s="350"/>
      <c r="BA92" s="350"/>
      <c r="BB92" s="408"/>
      <c r="BC92" s="408"/>
      <c r="BD92" s="408"/>
      <c r="BE92" s="408"/>
      <c r="BF92" s="408"/>
      <c r="BG92" s="408"/>
      <c r="BH92" s="408"/>
      <c r="BI92" s="408"/>
      <c r="BJ92" s="408"/>
      <c r="BK92" s="408"/>
      <c r="BL92" s="408"/>
      <c r="BM92" s="408"/>
      <c r="BN92" s="408"/>
      <c r="BO92" s="408"/>
      <c r="BP92" s="33"/>
      <c r="BQ92" s="350"/>
      <c r="BR92" s="350"/>
      <c r="BS92" s="350"/>
      <c r="BT92" s="350"/>
      <c r="BU92" s="350"/>
      <c r="BV92" s="350"/>
      <c r="BW92" s="350"/>
      <c r="BX92" s="350"/>
      <c r="BY92" s="350"/>
      <c r="BZ92" s="373"/>
      <c r="CA92" s="373"/>
      <c r="CB92" s="373"/>
      <c r="CC92" s="373"/>
      <c r="CD92" s="373"/>
      <c r="CE92" s="373"/>
      <c r="CF92" s="373"/>
      <c r="CG92" s="373"/>
      <c r="CH92" s="373"/>
      <c r="CI92" s="373"/>
      <c r="CJ92" s="373"/>
      <c r="CK92" s="373"/>
      <c r="CL92" s="350"/>
      <c r="CM92" s="556"/>
    </row>
    <row r="93" spans="1:92" ht="16.5" customHeight="1" x14ac:dyDescent="0.15">
      <c r="A93" s="626" t="s">
        <v>452</v>
      </c>
      <c r="B93" s="528"/>
      <c r="C93" s="528"/>
      <c r="D93" s="528"/>
      <c r="E93" s="528"/>
      <c r="F93" s="528"/>
      <c r="G93" s="528"/>
      <c r="H93" s="528"/>
      <c r="I93" s="528"/>
      <c r="J93" s="528"/>
      <c r="K93" s="528"/>
      <c r="L93" s="528"/>
      <c r="M93" s="528"/>
      <c r="N93" s="528"/>
      <c r="O93" s="528"/>
      <c r="P93" s="528"/>
      <c r="Q93" s="529"/>
      <c r="R93" s="232"/>
      <c r="S93" s="194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194"/>
      <c r="AK93" s="194"/>
      <c r="AL93" s="194"/>
      <c r="AM93" s="194"/>
      <c r="AN93" s="194"/>
      <c r="AO93" s="194"/>
      <c r="AP93" s="194"/>
      <c r="AQ93" s="194"/>
      <c r="AR93" s="194"/>
      <c r="AS93" s="194"/>
      <c r="AT93" s="194"/>
      <c r="AU93" s="240"/>
      <c r="AV93" s="194"/>
      <c r="AW93" s="194" t="s">
        <v>455</v>
      </c>
      <c r="AX93" s="194"/>
      <c r="AY93" s="164"/>
      <c r="AZ93" s="194"/>
      <c r="BA93" s="164"/>
      <c r="BB93" s="164"/>
      <c r="BC93" s="164"/>
      <c r="BD93" s="164"/>
      <c r="BE93" s="164"/>
      <c r="BF93" s="164"/>
      <c r="BG93" s="164"/>
      <c r="BH93" s="164"/>
      <c r="BI93" s="164"/>
      <c r="BJ93" s="164"/>
      <c r="BK93" s="164"/>
      <c r="BL93" s="164"/>
      <c r="BM93" s="164"/>
      <c r="BN93" s="164"/>
      <c r="BO93" s="194"/>
      <c r="BP93" s="194"/>
      <c r="BQ93" s="194"/>
      <c r="BR93" s="22"/>
      <c r="BS93" s="194"/>
      <c r="BT93" s="194"/>
      <c r="BU93" s="194"/>
      <c r="BV93" s="22"/>
      <c r="BW93" s="22"/>
      <c r="BX93" s="22"/>
      <c r="BY93" s="22"/>
      <c r="BZ93" s="22"/>
      <c r="CA93" s="22"/>
      <c r="CB93" s="22"/>
      <c r="CC93" s="22"/>
      <c r="CD93" s="22"/>
      <c r="CE93" s="22"/>
      <c r="CF93" s="22"/>
      <c r="CG93" s="22"/>
      <c r="CH93" s="22"/>
      <c r="CI93" s="22"/>
      <c r="CJ93" s="22"/>
      <c r="CK93" s="22"/>
      <c r="CL93" s="22"/>
      <c r="CM93" s="219"/>
    </row>
    <row r="94" spans="1:92" ht="16.5" customHeight="1" x14ac:dyDescent="0.15">
      <c r="A94" s="627"/>
      <c r="B94" s="628"/>
      <c r="C94" s="628"/>
      <c r="D94" s="628"/>
      <c r="E94" s="628"/>
      <c r="F94" s="628"/>
      <c r="G94" s="628"/>
      <c r="H94" s="628"/>
      <c r="I94" s="628"/>
      <c r="J94" s="628"/>
      <c r="K94" s="628"/>
      <c r="L94" s="628"/>
      <c r="M94" s="628"/>
      <c r="N94" s="628"/>
      <c r="O94" s="628"/>
      <c r="P94" s="628"/>
      <c r="Q94" s="629"/>
      <c r="R94" s="33" t="s">
        <v>30</v>
      </c>
      <c r="S94" s="33"/>
      <c r="T94" s="350" t="str">
        <f>IF(入力シート!$D308="","",入力シート!D308)</f>
        <v/>
      </c>
      <c r="U94" s="350"/>
      <c r="V94" s="350"/>
      <c r="W94" s="350"/>
      <c r="X94" s="350"/>
      <c r="Y94" s="350"/>
      <c r="Z94" s="350"/>
      <c r="AA94" s="350"/>
      <c r="AB94" s="24" t="s">
        <v>53</v>
      </c>
      <c r="AC94" s="24"/>
      <c r="AD94" s="24"/>
      <c r="AE94" s="164" t="s">
        <v>245</v>
      </c>
      <c r="AF94" s="164"/>
      <c r="AG94" s="164"/>
      <c r="AH94" s="350" t="str">
        <f>IF(入力シート!$D307="1食","１食",IF(入力シート!$D307="2食","２食",IF(入力シート!$D307="1日","１日","1食・2食・1日")))</f>
        <v>1食・2食・1日</v>
      </c>
      <c r="AI94" s="350"/>
      <c r="AJ94" s="350"/>
      <c r="AK94" s="350"/>
      <c r="AL94" s="350"/>
      <c r="AM94" s="350"/>
      <c r="AN94" s="350"/>
      <c r="AO94" s="350"/>
      <c r="AP94" s="350"/>
      <c r="AQ94" s="350"/>
      <c r="AR94" s="350"/>
      <c r="AS94" s="350"/>
      <c r="AT94" s="24" t="s">
        <v>431</v>
      </c>
      <c r="AU94" s="241"/>
      <c r="AV94" s="164"/>
      <c r="AW94" s="24" t="s">
        <v>30</v>
      </c>
      <c r="AX94" s="164"/>
      <c r="AY94" s="350" t="str">
        <f>IF(入力シート!$D309="","",入力シート!D309)</f>
        <v/>
      </c>
      <c r="AZ94" s="350"/>
      <c r="BA94" s="350"/>
      <c r="BB94" s="350"/>
      <c r="BC94" s="350"/>
      <c r="BD94" s="350"/>
      <c r="BE94" s="350"/>
      <c r="BF94" s="350"/>
      <c r="BG94" s="350"/>
      <c r="BH94" s="350"/>
      <c r="BI94" s="33" t="s">
        <v>454</v>
      </c>
      <c r="BJ94" s="164"/>
      <c r="BK94" s="350" t="str">
        <f>IF(入力シート!$D311="","",入力シート!D311)</f>
        <v/>
      </c>
      <c r="BL94" s="350"/>
      <c r="BM94" s="350"/>
      <c r="BN94" s="350"/>
      <c r="BO94" s="350"/>
      <c r="BP94" s="350"/>
      <c r="BQ94" s="350"/>
      <c r="BR94" s="350"/>
      <c r="BS94" s="350"/>
      <c r="BT94" s="350"/>
      <c r="BU94" s="24" t="s">
        <v>53</v>
      </c>
      <c r="BV94" s="164"/>
      <c r="BW94" s="164"/>
      <c r="BX94" s="164" t="s">
        <v>453</v>
      </c>
      <c r="BY94" s="33"/>
      <c r="BZ94" s="350" t="str">
        <f>IF(入力シート!$D310="1食","１食",IF(入力シート!$D310="2食","２食",IF(入力シート!$D310="1日","１日","1食・2食・1日")))</f>
        <v>1食・2食・1日</v>
      </c>
      <c r="CA94" s="350"/>
      <c r="CB94" s="350"/>
      <c r="CC94" s="350"/>
      <c r="CD94" s="350"/>
      <c r="CE94" s="350"/>
      <c r="CF94" s="350"/>
      <c r="CG94" s="350"/>
      <c r="CH94" s="350"/>
      <c r="CI94" s="350"/>
      <c r="CJ94" s="350"/>
      <c r="CK94" s="350"/>
      <c r="CL94" s="24" t="s">
        <v>29</v>
      </c>
      <c r="CM94" s="165"/>
      <c r="CN94" s="19"/>
    </row>
    <row r="95" spans="1:92" ht="16.5" customHeight="1" x14ac:dyDescent="0.15">
      <c r="A95" s="339" t="s">
        <v>256</v>
      </c>
      <c r="B95" s="418"/>
      <c r="C95" s="418"/>
      <c r="D95" s="418"/>
      <c r="E95" s="418"/>
      <c r="F95" s="418"/>
      <c r="G95" s="418"/>
      <c r="H95" s="418"/>
      <c r="I95" s="418"/>
      <c r="J95" s="418"/>
      <c r="K95" s="418"/>
      <c r="L95" s="418"/>
      <c r="M95" s="418"/>
      <c r="N95" s="418"/>
      <c r="O95" s="418"/>
      <c r="P95" s="418"/>
      <c r="Q95" s="419"/>
      <c r="R95" s="540" t="s">
        <v>257</v>
      </c>
      <c r="S95" s="540"/>
      <c r="T95" s="540"/>
      <c r="U95" s="540"/>
      <c r="V95" s="540"/>
      <c r="W95" s="540"/>
      <c r="X95" s="540"/>
      <c r="Y95" s="540"/>
      <c r="Z95" s="540"/>
      <c r="AA95" s="540"/>
      <c r="AB95" s="540"/>
      <c r="AC95" s="540"/>
      <c r="AD95" s="540"/>
      <c r="AE95" s="540"/>
      <c r="AF95" s="540"/>
      <c r="AG95" s="540"/>
      <c r="AH95" s="544" t="s">
        <v>258</v>
      </c>
      <c r="AI95" s="545"/>
      <c r="AJ95" s="545"/>
      <c r="AK95" s="545"/>
      <c r="AL95" s="545"/>
      <c r="AM95" s="545"/>
      <c r="AN95" s="545"/>
      <c r="AO95" s="545"/>
      <c r="AP95" s="545"/>
      <c r="AQ95" s="545"/>
      <c r="AR95" s="545"/>
      <c r="AS95" s="545"/>
      <c r="AT95" s="545"/>
      <c r="AU95" s="545"/>
      <c r="AV95" s="545"/>
      <c r="AW95" s="545"/>
      <c r="AX95" s="545"/>
      <c r="AY95" s="545"/>
      <c r="AZ95" s="545"/>
      <c r="BA95" s="545"/>
      <c r="BB95" s="546"/>
      <c r="BC95" s="561" t="s">
        <v>259</v>
      </c>
      <c r="BD95" s="561"/>
      <c r="BE95" s="561"/>
      <c r="BF95" s="561"/>
      <c r="BG95" s="561"/>
      <c r="BH95" s="561"/>
      <c r="BI95" s="561"/>
      <c r="BJ95" s="561"/>
      <c r="BK95" s="561"/>
      <c r="BL95" s="561"/>
      <c r="BM95" s="561"/>
      <c r="BN95" s="561"/>
      <c r="BO95" s="561"/>
      <c r="BP95" s="561"/>
      <c r="BQ95" s="561"/>
      <c r="BR95" s="561"/>
      <c r="BS95" s="561"/>
      <c r="BT95" s="561"/>
      <c r="BU95" s="561"/>
      <c r="BV95" s="561"/>
      <c r="BW95" s="561"/>
      <c r="BX95" s="561"/>
      <c r="BY95" s="561"/>
      <c r="BZ95" s="561"/>
      <c r="CA95" s="561"/>
      <c r="CB95" s="561"/>
      <c r="CC95" s="561"/>
      <c r="CD95" s="561"/>
      <c r="CE95" s="561"/>
      <c r="CF95" s="561"/>
      <c r="CG95" s="561"/>
      <c r="CH95" s="561"/>
      <c r="CI95" s="561"/>
      <c r="CJ95" s="561"/>
      <c r="CK95" s="561"/>
      <c r="CL95" s="561"/>
      <c r="CM95" s="562"/>
    </row>
    <row r="96" spans="1:92" ht="16.5" customHeight="1" x14ac:dyDescent="0.15">
      <c r="A96" s="392"/>
      <c r="B96" s="393"/>
      <c r="C96" s="393"/>
      <c r="D96" s="393"/>
      <c r="E96" s="393"/>
      <c r="F96" s="393"/>
      <c r="G96" s="393"/>
      <c r="H96" s="393"/>
      <c r="I96" s="393"/>
      <c r="J96" s="393"/>
      <c r="K96" s="393"/>
      <c r="L96" s="393"/>
      <c r="M96" s="393"/>
      <c r="N96" s="393"/>
      <c r="O96" s="393"/>
      <c r="P96" s="393"/>
      <c r="Q96" s="394"/>
      <c r="R96" s="539" t="s">
        <v>337</v>
      </c>
      <c r="S96" s="539"/>
      <c r="T96" s="539"/>
      <c r="U96" s="539"/>
      <c r="V96" s="539"/>
      <c r="W96" s="539"/>
      <c r="X96" s="539"/>
      <c r="Y96" s="539"/>
      <c r="Z96" s="539"/>
      <c r="AA96" s="539"/>
      <c r="AB96" s="539"/>
      <c r="AC96" s="539"/>
      <c r="AD96" s="539"/>
      <c r="AE96" s="539"/>
      <c r="AF96" s="539"/>
      <c r="AG96" s="539"/>
      <c r="AH96" s="242"/>
      <c r="AI96" s="184" t="s">
        <v>205</v>
      </c>
      <c r="AJ96" s="184"/>
      <c r="AK96" s="347" t="str">
        <f>IF(入力シート!$D312="","",入力シート!D312)</f>
        <v/>
      </c>
      <c r="AL96" s="347"/>
      <c r="AM96" s="347"/>
      <c r="AN96" s="347"/>
      <c r="AO96" s="184" t="s">
        <v>260</v>
      </c>
      <c r="AP96" s="184"/>
      <c r="AQ96" s="184"/>
      <c r="AR96" s="184"/>
      <c r="AS96" s="184"/>
      <c r="AT96" s="184"/>
      <c r="AU96" s="347" t="str">
        <f>IF(入力シート!$D313="","",入力シート!D313)</f>
        <v/>
      </c>
      <c r="AV96" s="347"/>
      <c r="AW96" s="347"/>
      <c r="AX96" s="347"/>
      <c r="AY96" s="184" t="s">
        <v>261</v>
      </c>
      <c r="AZ96" s="184"/>
      <c r="BA96" s="184"/>
      <c r="BB96" s="243"/>
      <c r="BC96" s="557" t="str">
        <f>IF(入力シート!$D314="","",入力シート!D314)</f>
        <v/>
      </c>
      <c r="BD96" s="557"/>
      <c r="BE96" s="557"/>
      <c r="BF96" s="557"/>
      <c r="BG96" s="557"/>
      <c r="BH96" s="557"/>
      <c r="BI96" s="557"/>
      <c r="BJ96" s="557"/>
      <c r="BK96" s="557"/>
      <c r="BL96" s="557"/>
      <c r="BM96" s="557"/>
      <c r="BN96" s="557"/>
      <c r="BO96" s="557"/>
      <c r="BP96" s="557"/>
      <c r="BQ96" s="557"/>
      <c r="BR96" s="557"/>
      <c r="BS96" s="557"/>
      <c r="BT96" s="557"/>
      <c r="BU96" s="557"/>
      <c r="BV96" s="557"/>
      <c r="BW96" s="557"/>
      <c r="BX96" s="557"/>
      <c r="BY96" s="557"/>
      <c r="BZ96" s="557"/>
      <c r="CA96" s="557"/>
      <c r="CB96" s="557"/>
      <c r="CC96" s="557"/>
      <c r="CD96" s="557"/>
      <c r="CE96" s="557"/>
      <c r="CF96" s="557"/>
      <c r="CG96" s="557"/>
      <c r="CH96" s="557"/>
      <c r="CI96" s="557"/>
      <c r="CJ96" s="557"/>
      <c r="CK96" s="557"/>
      <c r="CL96" s="557"/>
      <c r="CM96" s="563"/>
    </row>
    <row r="97" spans="1:91" ht="16.5" customHeight="1" x14ac:dyDescent="0.15">
      <c r="A97" s="420"/>
      <c r="B97" s="421"/>
      <c r="C97" s="421"/>
      <c r="D97" s="421"/>
      <c r="E97" s="421"/>
      <c r="F97" s="421"/>
      <c r="G97" s="421"/>
      <c r="H97" s="421"/>
      <c r="I97" s="421"/>
      <c r="J97" s="421"/>
      <c r="K97" s="421"/>
      <c r="L97" s="421"/>
      <c r="M97" s="421"/>
      <c r="N97" s="421"/>
      <c r="O97" s="421"/>
      <c r="P97" s="421"/>
      <c r="Q97" s="422"/>
      <c r="R97" s="539" t="s">
        <v>338</v>
      </c>
      <c r="S97" s="539"/>
      <c r="T97" s="539"/>
      <c r="U97" s="539"/>
      <c r="V97" s="539"/>
      <c r="W97" s="539"/>
      <c r="X97" s="539"/>
      <c r="Y97" s="539"/>
      <c r="Z97" s="539"/>
      <c r="AA97" s="539"/>
      <c r="AB97" s="539"/>
      <c r="AC97" s="539"/>
      <c r="AD97" s="539"/>
      <c r="AE97" s="539"/>
      <c r="AF97" s="539"/>
      <c r="AG97" s="539"/>
      <c r="AH97" s="24"/>
      <c r="AI97" s="24" t="s">
        <v>205</v>
      </c>
      <c r="AJ97" s="24"/>
      <c r="AK97" s="319" t="str">
        <f>IF(入力シート!$D315="","",入力シート!D315)</f>
        <v/>
      </c>
      <c r="AL97" s="319"/>
      <c r="AM97" s="319"/>
      <c r="AN97" s="319"/>
      <c r="AO97" s="24" t="s">
        <v>260</v>
      </c>
      <c r="AP97" s="24"/>
      <c r="AQ97" s="24"/>
      <c r="AR97" s="24"/>
      <c r="AS97" s="24"/>
      <c r="AT97" s="24"/>
      <c r="AU97" s="319" t="str">
        <f>IF(入力シート!$D316="","",入力シート!D316)</f>
        <v/>
      </c>
      <c r="AV97" s="319"/>
      <c r="AW97" s="319"/>
      <c r="AX97" s="319"/>
      <c r="AY97" s="24" t="s">
        <v>261</v>
      </c>
      <c r="AZ97" s="24"/>
      <c r="BA97" s="24"/>
      <c r="BB97" s="25"/>
      <c r="BC97" s="557" t="str">
        <f>IF(入力シート!$D317="","",入力シート!D317)</f>
        <v/>
      </c>
      <c r="BD97" s="557"/>
      <c r="BE97" s="557"/>
      <c r="BF97" s="557"/>
      <c r="BG97" s="557"/>
      <c r="BH97" s="557"/>
      <c r="BI97" s="557"/>
      <c r="BJ97" s="557"/>
      <c r="BK97" s="557"/>
      <c r="BL97" s="557"/>
      <c r="BM97" s="557"/>
      <c r="BN97" s="557"/>
      <c r="BO97" s="557"/>
      <c r="BP97" s="557"/>
      <c r="BQ97" s="557"/>
      <c r="BR97" s="557"/>
      <c r="BS97" s="557"/>
      <c r="BT97" s="557"/>
      <c r="BU97" s="557"/>
      <c r="BV97" s="557"/>
      <c r="BW97" s="557"/>
      <c r="BX97" s="557"/>
      <c r="BY97" s="557"/>
      <c r="BZ97" s="557"/>
      <c r="CA97" s="557"/>
      <c r="CB97" s="557"/>
      <c r="CC97" s="557"/>
      <c r="CD97" s="557"/>
      <c r="CE97" s="557"/>
      <c r="CF97" s="557"/>
      <c r="CG97" s="557"/>
      <c r="CH97" s="557"/>
      <c r="CI97" s="557"/>
      <c r="CJ97" s="557"/>
      <c r="CK97" s="557"/>
      <c r="CL97" s="557"/>
      <c r="CM97" s="563"/>
    </row>
    <row r="98" spans="1:91" ht="16.5" customHeight="1" x14ac:dyDescent="0.15">
      <c r="A98" s="392" t="s">
        <v>246</v>
      </c>
      <c r="B98" s="393"/>
      <c r="C98" s="393"/>
      <c r="D98" s="393"/>
      <c r="E98" s="393"/>
      <c r="F98" s="393"/>
      <c r="G98" s="393"/>
      <c r="H98" s="393"/>
      <c r="I98" s="393"/>
      <c r="J98" s="393"/>
      <c r="K98" s="393"/>
      <c r="L98" s="393"/>
      <c r="M98" s="393"/>
      <c r="N98" s="393"/>
      <c r="O98" s="393"/>
      <c r="P98" s="393"/>
      <c r="Q98" s="394"/>
      <c r="R98" s="159" t="s">
        <v>321</v>
      </c>
      <c r="S98" s="162"/>
      <c r="T98" s="159"/>
      <c r="U98" s="159"/>
      <c r="V98" s="159"/>
      <c r="W98" s="159"/>
      <c r="X98" s="159"/>
      <c r="Y98" s="159"/>
      <c r="Z98" s="159"/>
      <c r="AA98" s="159"/>
      <c r="AB98" s="244"/>
      <c r="AC98" s="244"/>
      <c r="AD98" s="244"/>
      <c r="AE98" s="244"/>
      <c r="AF98" s="244"/>
      <c r="AG98" s="244"/>
      <c r="AH98" s="244"/>
      <c r="AI98" s="244"/>
      <c r="AJ98" s="244"/>
      <c r="AK98" s="244"/>
      <c r="AL98" s="244"/>
      <c r="AM98" s="244"/>
      <c r="AN98" s="244"/>
      <c r="AO98" s="22"/>
      <c r="AP98" s="22"/>
      <c r="AQ98" s="22"/>
      <c r="AR98" s="22"/>
      <c r="AS98" s="22"/>
      <c r="AT98" s="22"/>
      <c r="AU98" s="244" t="str">
        <f>IF(入力シート!$D318="有","　①有　   2 無",IF(入力シート!$D318="無","　1 有　   ②無","　1 有　   2 無"))</f>
        <v>　1 有　   2 無</v>
      </c>
      <c r="AV98" s="244"/>
      <c r="AW98" s="244"/>
      <c r="AX98" s="244"/>
      <c r="AY98" s="244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194"/>
      <c r="BM98" s="194"/>
      <c r="BN98" s="194"/>
      <c r="BO98" s="194"/>
      <c r="BP98" s="194"/>
      <c r="BQ98" s="194"/>
      <c r="BR98" s="194"/>
      <c r="BS98" s="194"/>
      <c r="BT98" s="194"/>
      <c r="BU98" s="194"/>
      <c r="BV98" s="194"/>
      <c r="BW98" s="194"/>
      <c r="BX98" s="194"/>
      <c r="BY98" s="194"/>
      <c r="BZ98" s="194"/>
      <c r="CA98" s="194"/>
      <c r="CB98" s="194"/>
      <c r="CC98" s="244"/>
      <c r="CD98" s="244"/>
      <c r="CE98" s="244"/>
      <c r="CF98" s="244"/>
      <c r="CG98" s="244"/>
      <c r="CH98" s="244"/>
      <c r="CI98" s="244"/>
      <c r="CJ98" s="244"/>
      <c r="CK98" s="244"/>
      <c r="CL98" s="244"/>
      <c r="CM98" s="245"/>
    </row>
    <row r="99" spans="1:91" ht="16.5" customHeight="1" x14ac:dyDescent="0.15">
      <c r="A99" s="420"/>
      <c r="B99" s="421"/>
      <c r="C99" s="421"/>
      <c r="D99" s="421"/>
      <c r="E99" s="421"/>
      <c r="F99" s="421"/>
      <c r="G99" s="421"/>
      <c r="H99" s="421"/>
      <c r="I99" s="421"/>
      <c r="J99" s="421"/>
      <c r="K99" s="421"/>
      <c r="L99" s="421"/>
      <c r="M99" s="421"/>
      <c r="N99" s="421"/>
      <c r="O99" s="421"/>
      <c r="P99" s="421"/>
      <c r="Q99" s="422"/>
      <c r="R99" s="246" t="s">
        <v>247</v>
      </c>
      <c r="S99" s="176"/>
      <c r="T99" s="189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189"/>
      <c r="AH99" s="189"/>
      <c r="AI99" s="189"/>
      <c r="AJ99" s="189"/>
      <c r="AK99" s="189"/>
      <c r="AL99" s="189"/>
      <c r="AM99" s="189"/>
      <c r="AN99" s="189"/>
      <c r="AO99" s="189"/>
      <c r="AP99" s="189"/>
      <c r="AQ99" s="189"/>
      <c r="AR99" s="189"/>
      <c r="AS99" s="189"/>
      <c r="AT99" s="33"/>
      <c r="AU99" s="189" t="str">
        <f>IF(入力シート!$D319="有","　①有　   2 無",IF(入力シート!$D319="無","　1 有　   ②無","　1 有　   2 無"))</f>
        <v>　1 有　   2 無</v>
      </c>
      <c r="AV99" s="189"/>
      <c r="AW99" s="189"/>
      <c r="AX99" s="189"/>
      <c r="AY99" s="189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176"/>
      <c r="BM99" s="176"/>
      <c r="BN99" s="176"/>
      <c r="BO99" s="176"/>
      <c r="BP99" s="176"/>
      <c r="BQ99" s="176"/>
      <c r="BR99" s="176"/>
      <c r="BS99" s="176"/>
      <c r="BT99" s="176"/>
      <c r="BU99" s="176"/>
      <c r="BV99" s="176"/>
      <c r="BW99" s="176"/>
      <c r="BX99" s="176"/>
      <c r="BY99" s="176"/>
      <c r="BZ99" s="176"/>
      <c r="CA99" s="176"/>
      <c r="CB99" s="176"/>
      <c r="CC99" s="189"/>
      <c r="CD99" s="189"/>
      <c r="CE99" s="189"/>
      <c r="CF99" s="189"/>
      <c r="CG99" s="189"/>
      <c r="CH99" s="189"/>
      <c r="CI99" s="189"/>
      <c r="CJ99" s="189"/>
      <c r="CK99" s="189"/>
      <c r="CL99" s="189"/>
      <c r="CM99" s="247"/>
    </row>
    <row r="100" spans="1:91" ht="16.5" customHeight="1" x14ac:dyDescent="0.15">
      <c r="A100" s="339" t="s">
        <v>329</v>
      </c>
      <c r="B100" s="340"/>
      <c r="C100" s="340"/>
      <c r="D100" s="340"/>
      <c r="E100" s="340"/>
      <c r="F100" s="340"/>
      <c r="G100" s="340"/>
      <c r="H100" s="340"/>
      <c r="I100" s="340"/>
      <c r="J100" s="340"/>
      <c r="K100" s="340"/>
      <c r="L100" s="340"/>
      <c r="M100" s="340"/>
      <c r="N100" s="340"/>
      <c r="O100" s="340"/>
      <c r="P100" s="340"/>
      <c r="Q100" s="466"/>
      <c r="R100" s="159" t="s">
        <v>248</v>
      </c>
      <c r="S100" s="162"/>
      <c r="T100" s="159"/>
      <c r="U100" s="159"/>
      <c r="V100" s="159"/>
      <c r="W100" s="159"/>
      <c r="X100" s="159"/>
      <c r="Y100" s="159"/>
      <c r="Z100" s="159"/>
      <c r="AA100" s="159"/>
      <c r="AB100" s="159"/>
      <c r="AC100" s="159"/>
      <c r="AD100" s="159"/>
      <c r="AE100" s="159"/>
      <c r="AF100" s="159"/>
      <c r="AG100" s="159"/>
      <c r="AH100" s="159"/>
      <c r="AI100" s="159"/>
      <c r="AJ100" s="159"/>
      <c r="AK100" s="159"/>
      <c r="AL100" s="159"/>
      <c r="AM100" s="159"/>
      <c r="AN100" s="159"/>
      <c r="AO100" s="159"/>
      <c r="AP100" s="159"/>
      <c r="AQ100" s="159"/>
      <c r="AR100" s="159"/>
      <c r="AS100" s="159"/>
      <c r="AT100" s="24"/>
      <c r="AU100" s="159"/>
      <c r="AV100" s="159"/>
      <c r="AW100" s="159"/>
      <c r="AX100" s="159"/>
      <c r="AY100" s="159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164"/>
      <c r="BM100" s="164"/>
      <c r="BN100" s="164"/>
      <c r="BO100" s="164"/>
      <c r="BP100" s="164"/>
      <c r="BQ100" s="164"/>
      <c r="BR100" s="164"/>
      <c r="BS100" s="164"/>
      <c r="BT100" s="164"/>
      <c r="BU100" s="164"/>
      <c r="BV100" s="164"/>
      <c r="BW100" s="164"/>
      <c r="BX100" s="164"/>
      <c r="BY100" s="164"/>
      <c r="BZ100" s="164"/>
      <c r="CA100" s="164"/>
      <c r="CB100" s="164"/>
      <c r="CC100" s="159"/>
      <c r="CD100" s="159"/>
      <c r="CE100" s="159"/>
      <c r="CF100" s="159"/>
      <c r="CG100" s="159"/>
      <c r="CH100" s="159"/>
      <c r="CI100" s="159"/>
      <c r="CJ100" s="159"/>
      <c r="CK100" s="159"/>
      <c r="CL100" s="159"/>
      <c r="CM100" s="248"/>
    </row>
    <row r="101" spans="1:91" ht="16.5" customHeight="1" x14ac:dyDescent="0.15">
      <c r="A101" s="341"/>
      <c r="B101" s="342"/>
      <c r="C101" s="342"/>
      <c r="D101" s="342"/>
      <c r="E101" s="342"/>
      <c r="F101" s="342"/>
      <c r="G101" s="342"/>
      <c r="H101" s="342"/>
      <c r="I101" s="342"/>
      <c r="J101" s="342"/>
      <c r="K101" s="342"/>
      <c r="L101" s="342"/>
      <c r="M101" s="342"/>
      <c r="N101" s="342"/>
      <c r="O101" s="342"/>
      <c r="P101" s="342"/>
      <c r="Q101" s="467"/>
      <c r="R101" s="246"/>
      <c r="S101" s="350">
        <f>IF(入力シート!$D320="有","①",1)</f>
        <v>1</v>
      </c>
      <c r="T101" s="350"/>
      <c r="U101" s="33" t="s">
        <v>249</v>
      </c>
      <c r="V101" s="33"/>
      <c r="W101" s="33"/>
      <c r="X101" s="33"/>
      <c r="Y101" s="33"/>
      <c r="Z101" s="33"/>
      <c r="AA101" s="33"/>
      <c r="AB101" s="33"/>
      <c r="AC101" s="33"/>
      <c r="AD101" s="350">
        <f>IF(入力シート!$D321="有","②",2)</f>
        <v>2</v>
      </c>
      <c r="AE101" s="350"/>
      <c r="AF101" s="33" t="s">
        <v>250</v>
      </c>
      <c r="AG101" s="33"/>
      <c r="AH101" s="33"/>
      <c r="AI101" s="33"/>
      <c r="AJ101" s="33"/>
      <c r="AK101" s="33"/>
      <c r="AL101" s="33"/>
      <c r="AM101" s="33"/>
      <c r="AN101" s="33"/>
      <c r="AO101" s="176"/>
      <c r="AP101" s="350">
        <f>IF(入力シート!$D322="",3,"③")</f>
        <v>3</v>
      </c>
      <c r="AQ101" s="350"/>
      <c r="AR101" s="33" t="s">
        <v>34</v>
      </c>
      <c r="AS101" s="249"/>
      <c r="AT101" s="249"/>
      <c r="AU101" s="33"/>
      <c r="AV101" s="249"/>
      <c r="AW101" s="249"/>
      <c r="AX101" s="249"/>
      <c r="AY101" s="373" t="str">
        <f>IF(入力シート!$D322="","",入力シート!D322)</f>
        <v/>
      </c>
      <c r="AZ101" s="373"/>
      <c r="BA101" s="373"/>
      <c r="BB101" s="373"/>
      <c r="BC101" s="373"/>
      <c r="BD101" s="373"/>
      <c r="BE101" s="373"/>
      <c r="BF101" s="373"/>
      <c r="BG101" s="373"/>
      <c r="BH101" s="373"/>
      <c r="BI101" s="373"/>
      <c r="BJ101" s="373"/>
      <c r="BK101" s="373"/>
      <c r="BL101" s="373"/>
      <c r="BM101" s="373"/>
      <c r="BN101" s="33" t="s">
        <v>29</v>
      </c>
      <c r="BO101" s="250"/>
      <c r="BP101" s="251"/>
      <c r="BQ101" s="176"/>
      <c r="BR101" s="350">
        <f>IF(入力シート!$D323="マニュアル無し","④",4)</f>
        <v>4</v>
      </c>
      <c r="BS101" s="350"/>
      <c r="BT101" s="33" t="s">
        <v>50</v>
      </c>
      <c r="BU101" s="33"/>
      <c r="BV101" s="33"/>
      <c r="BW101" s="176"/>
      <c r="BX101" s="176"/>
      <c r="BY101" s="176"/>
      <c r="BZ101" s="176"/>
      <c r="CA101" s="176"/>
      <c r="CB101" s="176"/>
      <c r="CC101" s="176"/>
      <c r="CD101" s="176"/>
      <c r="CE101" s="176"/>
      <c r="CF101" s="176"/>
      <c r="CG101" s="176"/>
      <c r="CH101" s="176"/>
      <c r="CI101" s="176"/>
      <c r="CJ101" s="176"/>
      <c r="CK101" s="176"/>
      <c r="CL101" s="176"/>
      <c r="CM101" s="177"/>
    </row>
    <row r="102" spans="1:91" ht="16.5" customHeight="1" x14ac:dyDescent="0.15">
      <c r="A102" s="341"/>
      <c r="B102" s="342"/>
      <c r="C102" s="342"/>
      <c r="D102" s="342"/>
      <c r="E102" s="342"/>
      <c r="F102" s="342"/>
      <c r="G102" s="342"/>
      <c r="H102" s="342"/>
      <c r="I102" s="342"/>
      <c r="J102" s="342"/>
      <c r="K102" s="342"/>
      <c r="L102" s="342"/>
      <c r="M102" s="342"/>
      <c r="N102" s="342"/>
      <c r="O102" s="342"/>
      <c r="P102" s="342"/>
      <c r="Q102" s="467"/>
      <c r="R102" s="29" t="s">
        <v>328</v>
      </c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164"/>
      <c r="AD102" s="164"/>
      <c r="AE102" s="164"/>
      <c r="AF102" s="194"/>
      <c r="AG102" s="252"/>
      <c r="AH102" s="253" t="s">
        <v>30</v>
      </c>
      <c r="AI102" s="254"/>
      <c r="AJ102" s="398" t="str">
        <f>IF(入力シート!$D325="","",入力シート!D325)</f>
        <v/>
      </c>
      <c r="AK102" s="398"/>
      <c r="AL102" s="398"/>
      <c r="AM102" s="398"/>
      <c r="AN102" s="398"/>
      <c r="AO102" s="398"/>
      <c r="AP102" s="236" t="s">
        <v>33</v>
      </c>
      <c r="AQ102" s="236" t="s">
        <v>62</v>
      </c>
      <c r="AR102" s="236"/>
      <c r="AS102" s="236"/>
      <c r="AT102" s="236"/>
      <c r="AU102" s="236"/>
      <c r="AV102" s="236"/>
      <c r="AW102" s="236"/>
      <c r="AX102" s="398" t="str">
        <f>IF(入力シート!$D326="","",入力シート!D326)</f>
        <v/>
      </c>
      <c r="AY102" s="398"/>
      <c r="AZ102" s="398"/>
      <c r="BA102" s="398"/>
      <c r="BB102" s="398"/>
      <c r="BC102" s="398"/>
      <c r="BD102" s="398"/>
      <c r="BE102" s="236" t="s">
        <v>33</v>
      </c>
      <c r="BF102" s="236" t="s">
        <v>252</v>
      </c>
      <c r="BG102" s="236"/>
      <c r="BH102" s="236"/>
      <c r="BI102" s="236"/>
      <c r="BJ102" s="255"/>
      <c r="BK102" s="255"/>
      <c r="BL102" s="255"/>
      <c r="BM102" s="255"/>
      <c r="BN102" s="236" t="s">
        <v>251</v>
      </c>
      <c r="BO102" s="236"/>
      <c r="BP102" s="236"/>
      <c r="BQ102" s="236"/>
      <c r="BR102" s="236"/>
      <c r="BS102" s="236"/>
      <c r="BT102" s="236"/>
      <c r="BU102" s="236"/>
      <c r="BV102" s="236"/>
      <c r="BW102" s="554" t="str">
        <f>IF(入力シート!$D327="","",入力シート!D327)</f>
        <v/>
      </c>
      <c r="BX102" s="554"/>
      <c r="BY102" s="554"/>
      <c r="BZ102" s="554"/>
      <c r="CA102" s="554"/>
      <c r="CB102" s="554"/>
      <c r="CC102" s="554"/>
      <c r="CD102" s="554"/>
      <c r="CE102" s="554"/>
      <c r="CF102" s="554"/>
      <c r="CG102" s="554"/>
      <c r="CH102" s="554"/>
      <c r="CI102" s="554"/>
      <c r="CJ102" s="554"/>
      <c r="CK102" s="236" t="s">
        <v>33</v>
      </c>
      <c r="CL102" s="255"/>
      <c r="CM102" s="256"/>
    </row>
    <row r="103" spans="1:91" ht="16.5" customHeight="1" x14ac:dyDescent="0.15">
      <c r="A103" s="343"/>
      <c r="B103" s="344"/>
      <c r="C103" s="344"/>
      <c r="D103" s="344"/>
      <c r="E103" s="344"/>
      <c r="F103" s="344"/>
      <c r="G103" s="344"/>
      <c r="H103" s="344"/>
      <c r="I103" s="344"/>
      <c r="J103" s="344"/>
      <c r="K103" s="344"/>
      <c r="L103" s="344"/>
      <c r="M103" s="344"/>
      <c r="N103" s="344"/>
      <c r="O103" s="344"/>
      <c r="P103" s="344"/>
      <c r="Q103" s="345"/>
      <c r="R103" s="176"/>
      <c r="S103" s="189" t="str">
        <f>IF(入力シート!$D324="有","①有　　2 無",IF(入力シート!$D324="無","1 有　　②無","1 有　　2 無"))</f>
        <v>1 有　　2 無</v>
      </c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76"/>
      <c r="AE103" s="176"/>
      <c r="AF103" s="176"/>
      <c r="AG103" s="257"/>
      <c r="AH103" s="176"/>
      <c r="AI103" s="176" t="s">
        <v>253</v>
      </c>
      <c r="AJ103" s="176"/>
      <c r="AK103" s="176"/>
      <c r="AL103" s="176"/>
      <c r="AM103" s="176"/>
      <c r="AN103" s="176"/>
      <c r="AO103" s="406" t="str">
        <f>IF(入力シート!$D328="","",入力シート!D328)</f>
        <v/>
      </c>
      <c r="AP103" s="406"/>
      <c r="AQ103" s="406"/>
      <c r="AR103" s="406"/>
      <c r="AS103" s="406"/>
      <c r="AT103" s="406"/>
      <c r="AU103" s="406"/>
      <c r="AV103" s="406"/>
      <c r="AW103" s="406"/>
      <c r="AX103" s="406"/>
      <c r="AY103" s="406"/>
      <c r="AZ103" s="406"/>
      <c r="BA103" s="406"/>
      <c r="BB103" s="406"/>
      <c r="BC103" s="406"/>
      <c r="BD103" s="406"/>
      <c r="BE103" s="406"/>
      <c r="BF103" s="406"/>
      <c r="BG103" s="406"/>
      <c r="BH103" s="406"/>
      <c r="BI103" s="406"/>
      <c r="BJ103" s="406"/>
      <c r="BK103" s="406"/>
      <c r="BL103" s="406"/>
      <c r="BM103" s="406"/>
      <c r="BN103" s="406"/>
      <c r="BO103" s="406"/>
      <c r="BP103" s="406"/>
      <c r="BQ103" s="406"/>
      <c r="BR103" s="406"/>
      <c r="BS103" s="406"/>
      <c r="BT103" s="406"/>
      <c r="BU103" s="406"/>
      <c r="BV103" s="406"/>
      <c r="BW103" s="406"/>
      <c r="BX103" s="406"/>
      <c r="BY103" s="406"/>
      <c r="BZ103" s="406"/>
      <c r="CA103" s="406"/>
      <c r="CB103" s="406"/>
      <c r="CC103" s="406"/>
      <c r="CD103" s="406"/>
      <c r="CE103" s="406"/>
      <c r="CF103" s="406"/>
      <c r="CG103" s="406"/>
      <c r="CH103" s="406"/>
      <c r="CI103" s="406"/>
      <c r="CJ103" s="406"/>
      <c r="CK103" s="406"/>
      <c r="CL103" s="33"/>
      <c r="CM103" s="199"/>
    </row>
    <row r="104" spans="1:91" ht="19.5" customHeight="1" x14ac:dyDescent="0.15">
      <c r="A104" s="541" t="s">
        <v>262</v>
      </c>
      <c r="B104" s="542"/>
      <c r="C104" s="542"/>
      <c r="D104" s="542"/>
      <c r="E104" s="542"/>
      <c r="F104" s="542"/>
      <c r="G104" s="542"/>
      <c r="H104" s="542"/>
      <c r="I104" s="542"/>
      <c r="J104" s="542"/>
      <c r="K104" s="542"/>
      <c r="L104" s="542"/>
      <c r="M104" s="542"/>
      <c r="N104" s="542"/>
      <c r="O104" s="542"/>
      <c r="P104" s="542"/>
      <c r="Q104" s="542"/>
      <c r="R104" s="547" t="str">
        <f>IF(入力シート!$D329="","",入力シート!D329)</f>
        <v/>
      </c>
      <c r="S104" s="548"/>
      <c r="T104" s="548"/>
      <c r="U104" s="548"/>
      <c r="V104" s="548"/>
      <c r="W104" s="548"/>
      <c r="X104" s="548"/>
      <c r="Y104" s="548"/>
      <c r="Z104" s="548"/>
      <c r="AA104" s="548"/>
      <c r="AB104" s="548"/>
      <c r="AC104" s="548"/>
      <c r="AD104" s="548"/>
      <c r="AE104" s="548"/>
      <c r="AF104" s="548"/>
      <c r="AG104" s="548"/>
      <c r="AH104" s="548"/>
      <c r="AI104" s="548"/>
      <c r="AJ104" s="548"/>
      <c r="AK104" s="548"/>
      <c r="AL104" s="548"/>
      <c r="AM104" s="548"/>
      <c r="AN104" s="548"/>
      <c r="AO104" s="548"/>
      <c r="AP104" s="548"/>
      <c r="AQ104" s="548"/>
      <c r="AR104" s="548"/>
      <c r="AS104" s="548"/>
      <c r="AT104" s="548"/>
      <c r="AU104" s="548"/>
      <c r="AV104" s="548"/>
      <c r="AW104" s="548"/>
      <c r="AX104" s="548"/>
      <c r="AY104" s="548"/>
      <c r="AZ104" s="548"/>
      <c r="BA104" s="548"/>
      <c r="BB104" s="548"/>
      <c r="BC104" s="548"/>
      <c r="BD104" s="548"/>
      <c r="BE104" s="548"/>
      <c r="BF104" s="548"/>
      <c r="BG104" s="548"/>
      <c r="BH104" s="548"/>
      <c r="BI104" s="548"/>
      <c r="BJ104" s="548"/>
      <c r="BK104" s="548"/>
      <c r="BL104" s="548"/>
      <c r="BM104" s="548"/>
      <c r="BN104" s="548"/>
      <c r="BO104" s="548"/>
      <c r="BP104" s="548"/>
      <c r="BQ104" s="548"/>
      <c r="BR104" s="548"/>
      <c r="BS104" s="548"/>
      <c r="BT104" s="548"/>
      <c r="BU104" s="548"/>
      <c r="BV104" s="548"/>
      <c r="BW104" s="548"/>
      <c r="BX104" s="548"/>
      <c r="BY104" s="548"/>
      <c r="BZ104" s="548"/>
      <c r="CA104" s="548"/>
      <c r="CB104" s="548"/>
      <c r="CC104" s="548"/>
      <c r="CD104" s="548"/>
      <c r="CE104" s="548"/>
      <c r="CF104" s="548"/>
      <c r="CG104" s="548"/>
      <c r="CH104" s="548"/>
      <c r="CI104" s="548"/>
      <c r="CJ104" s="548"/>
      <c r="CK104" s="548"/>
      <c r="CL104" s="548"/>
      <c r="CM104" s="549"/>
    </row>
    <row r="105" spans="1:91" ht="19.5" customHeight="1" x14ac:dyDescent="0.15">
      <c r="A105" s="543"/>
      <c r="B105" s="542"/>
      <c r="C105" s="542"/>
      <c r="D105" s="542"/>
      <c r="E105" s="542"/>
      <c r="F105" s="542"/>
      <c r="G105" s="542"/>
      <c r="H105" s="542"/>
      <c r="I105" s="542"/>
      <c r="J105" s="542"/>
      <c r="K105" s="542"/>
      <c r="L105" s="542"/>
      <c r="M105" s="542"/>
      <c r="N105" s="542"/>
      <c r="O105" s="542"/>
      <c r="P105" s="542"/>
      <c r="Q105" s="542"/>
      <c r="R105" s="550"/>
      <c r="S105" s="551"/>
      <c r="T105" s="551"/>
      <c r="U105" s="551"/>
      <c r="V105" s="551"/>
      <c r="W105" s="551"/>
      <c r="X105" s="551"/>
      <c r="Y105" s="551"/>
      <c r="Z105" s="551"/>
      <c r="AA105" s="551"/>
      <c r="AB105" s="551"/>
      <c r="AC105" s="551"/>
      <c r="AD105" s="551"/>
      <c r="AE105" s="551"/>
      <c r="AF105" s="551"/>
      <c r="AG105" s="551"/>
      <c r="AH105" s="551"/>
      <c r="AI105" s="551"/>
      <c r="AJ105" s="551"/>
      <c r="AK105" s="551"/>
      <c r="AL105" s="551"/>
      <c r="AM105" s="551"/>
      <c r="AN105" s="551"/>
      <c r="AO105" s="551"/>
      <c r="AP105" s="551"/>
      <c r="AQ105" s="551"/>
      <c r="AR105" s="551"/>
      <c r="AS105" s="551"/>
      <c r="AT105" s="551"/>
      <c r="AU105" s="551"/>
      <c r="AV105" s="551"/>
      <c r="AW105" s="551"/>
      <c r="AX105" s="551"/>
      <c r="AY105" s="551"/>
      <c r="AZ105" s="551"/>
      <c r="BA105" s="551"/>
      <c r="BB105" s="551"/>
      <c r="BC105" s="551"/>
      <c r="BD105" s="551"/>
      <c r="BE105" s="551"/>
      <c r="BF105" s="551"/>
      <c r="BG105" s="551"/>
      <c r="BH105" s="551"/>
      <c r="BI105" s="551"/>
      <c r="BJ105" s="551"/>
      <c r="BK105" s="551"/>
      <c r="BL105" s="551"/>
      <c r="BM105" s="551"/>
      <c r="BN105" s="551"/>
      <c r="BO105" s="551"/>
      <c r="BP105" s="551"/>
      <c r="BQ105" s="551"/>
      <c r="BR105" s="551"/>
      <c r="BS105" s="551"/>
      <c r="BT105" s="551"/>
      <c r="BU105" s="551"/>
      <c r="BV105" s="551"/>
      <c r="BW105" s="551"/>
      <c r="BX105" s="551"/>
      <c r="BY105" s="551"/>
      <c r="BZ105" s="551"/>
      <c r="CA105" s="551"/>
      <c r="CB105" s="551"/>
      <c r="CC105" s="551"/>
      <c r="CD105" s="551"/>
      <c r="CE105" s="551"/>
      <c r="CF105" s="551"/>
      <c r="CG105" s="551"/>
      <c r="CH105" s="551"/>
      <c r="CI105" s="551"/>
      <c r="CJ105" s="551"/>
      <c r="CK105" s="551"/>
      <c r="CL105" s="551"/>
      <c r="CM105" s="552"/>
    </row>
    <row r="106" spans="1:91" ht="19.5" customHeight="1" x14ac:dyDescent="0.15">
      <c r="A106" s="541" t="s">
        <v>263</v>
      </c>
      <c r="B106" s="542"/>
      <c r="C106" s="542"/>
      <c r="D106" s="542"/>
      <c r="E106" s="542"/>
      <c r="F106" s="542"/>
      <c r="G106" s="542"/>
      <c r="H106" s="542"/>
      <c r="I106" s="542"/>
      <c r="J106" s="542"/>
      <c r="K106" s="542"/>
      <c r="L106" s="542"/>
      <c r="M106" s="542"/>
      <c r="N106" s="542"/>
      <c r="O106" s="542"/>
      <c r="P106" s="542"/>
      <c r="Q106" s="542"/>
      <c r="R106" s="547" t="str">
        <f>IF(入力シート!$D330="","",入力シート!D330)</f>
        <v/>
      </c>
      <c r="S106" s="548"/>
      <c r="T106" s="548"/>
      <c r="U106" s="548"/>
      <c r="V106" s="548"/>
      <c r="W106" s="548"/>
      <c r="X106" s="548"/>
      <c r="Y106" s="548"/>
      <c r="Z106" s="548"/>
      <c r="AA106" s="548"/>
      <c r="AB106" s="548"/>
      <c r="AC106" s="548"/>
      <c r="AD106" s="548"/>
      <c r="AE106" s="548"/>
      <c r="AF106" s="548"/>
      <c r="AG106" s="548"/>
      <c r="AH106" s="548"/>
      <c r="AI106" s="548"/>
      <c r="AJ106" s="548"/>
      <c r="AK106" s="548"/>
      <c r="AL106" s="548"/>
      <c r="AM106" s="548"/>
      <c r="AN106" s="548"/>
      <c r="AO106" s="548"/>
      <c r="AP106" s="548"/>
      <c r="AQ106" s="548"/>
      <c r="AR106" s="548"/>
      <c r="AS106" s="548"/>
      <c r="AT106" s="548"/>
      <c r="AU106" s="548"/>
      <c r="AV106" s="548"/>
      <c r="AW106" s="548"/>
      <c r="AX106" s="548"/>
      <c r="AY106" s="548"/>
      <c r="AZ106" s="548"/>
      <c r="BA106" s="548"/>
      <c r="BB106" s="548"/>
      <c r="BC106" s="548"/>
      <c r="BD106" s="548"/>
      <c r="BE106" s="548"/>
      <c r="BF106" s="548"/>
      <c r="BG106" s="548"/>
      <c r="BH106" s="548"/>
      <c r="BI106" s="548"/>
      <c r="BJ106" s="548"/>
      <c r="BK106" s="548"/>
      <c r="BL106" s="548"/>
      <c r="BM106" s="548"/>
      <c r="BN106" s="548"/>
      <c r="BO106" s="548"/>
      <c r="BP106" s="548"/>
      <c r="BQ106" s="548"/>
      <c r="BR106" s="548"/>
      <c r="BS106" s="548"/>
      <c r="BT106" s="548"/>
      <c r="BU106" s="548"/>
      <c r="BV106" s="548"/>
      <c r="BW106" s="548"/>
      <c r="BX106" s="548"/>
      <c r="BY106" s="548"/>
      <c r="BZ106" s="548"/>
      <c r="CA106" s="548"/>
      <c r="CB106" s="548"/>
      <c r="CC106" s="548"/>
      <c r="CD106" s="548"/>
      <c r="CE106" s="548"/>
      <c r="CF106" s="548"/>
      <c r="CG106" s="548"/>
      <c r="CH106" s="548"/>
      <c r="CI106" s="548"/>
      <c r="CJ106" s="548"/>
      <c r="CK106" s="548"/>
      <c r="CL106" s="548"/>
      <c r="CM106" s="549"/>
    </row>
    <row r="107" spans="1:91" ht="19.5" customHeight="1" x14ac:dyDescent="0.15">
      <c r="A107" s="543"/>
      <c r="B107" s="542"/>
      <c r="C107" s="542"/>
      <c r="D107" s="542"/>
      <c r="E107" s="542"/>
      <c r="F107" s="542"/>
      <c r="G107" s="542"/>
      <c r="H107" s="542"/>
      <c r="I107" s="542"/>
      <c r="J107" s="542"/>
      <c r="K107" s="542"/>
      <c r="L107" s="542"/>
      <c r="M107" s="542"/>
      <c r="N107" s="542"/>
      <c r="O107" s="542"/>
      <c r="P107" s="542"/>
      <c r="Q107" s="542"/>
      <c r="R107" s="550"/>
      <c r="S107" s="551"/>
      <c r="T107" s="551"/>
      <c r="U107" s="551"/>
      <c r="V107" s="551"/>
      <c r="W107" s="551"/>
      <c r="X107" s="551"/>
      <c r="Y107" s="551"/>
      <c r="Z107" s="551"/>
      <c r="AA107" s="551"/>
      <c r="AB107" s="551"/>
      <c r="AC107" s="551"/>
      <c r="AD107" s="551"/>
      <c r="AE107" s="551"/>
      <c r="AF107" s="551"/>
      <c r="AG107" s="551"/>
      <c r="AH107" s="551"/>
      <c r="AI107" s="551"/>
      <c r="AJ107" s="551"/>
      <c r="AK107" s="551"/>
      <c r="AL107" s="551"/>
      <c r="AM107" s="551"/>
      <c r="AN107" s="551"/>
      <c r="AO107" s="551"/>
      <c r="AP107" s="551"/>
      <c r="AQ107" s="551"/>
      <c r="AR107" s="551"/>
      <c r="AS107" s="551"/>
      <c r="AT107" s="551"/>
      <c r="AU107" s="551"/>
      <c r="AV107" s="551"/>
      <c r="AW107" s="551"/>
      <c r="AX107" s="551"/>
      <c r="AY107" s="551"/>
      <c r="AZ107" s="551"/>
      <c r="BA107" s="551"/>
      <c r="BB107" s="551"/>
      <c r="BC107" s="551"/>
      <c r="BD107" s="551"/>
      <c r="BE107" s="551"/>
      <c r="BF107" s="551"/>
      <c r="BG107" s="551"/>
      <c r="BH107" s="551"/>
      <c r="BI107" s="551"/>
      <c r="BJ107" s="551"/>
      <c r="BK107" s="551"/>
      <c r="BL107" s="551"/>
      <c r="BM107" s="551"/>
      <c r="BN107" s="551"/>
      <c r="BO107" s="551"/>
      <c r="BP107" s="551"/>
      <c r="BQ107" s="551"/>
      <c r="BR107" s="551"/>
      <c r="BS107" s="551"/>
      <c r="BT107" s="551"/>
      <c r="BU107" s="551"/>
      <c r="BV107" s="551"/>
      <c r="BW107" s="551"/>
      <c r="BX107" s="551"/>
      <c r="BY107" s="551"/>
      <c r="BZ107" s="551"/>
      <c r="CA107" s="551"/>
      <c r="CB107" s="551"/>
      <c r="CC107" s="551"/>
      <c r="CD107" s="551"/>
      <c r="CE107" s="551"/>
      <c r="CF107" s="551"/>
      <c r="CG107" s="551"/>
      <c r="CH107" s="551"/>
      <c r="CI107" s="551"/>
      <c r="CJ107" s="551"/>
      <c r="CK107" s="551"/>
      <c r="CL107" s="551"/>
      <c r="CM107" s="552"/>
    </row>
    <row r="108" spans="1:91" ht="15" customHeight="1" x14ac:dyDescent="0.15">
      <c r="A108" s="392" t="s">
        <v>255</v>
      </c>
      <c r="B108" s="393"/>
      <c r="C108" s="393"/>
      <c r="D108" s="393"/>
      <c r="E108" s="393"/>
      <c r="F108" s="393"/>
      <c r="G108" s="393"/>
      <c r="H108" s="393"/>
      <c r="I108" s="393"/>
      <c r="J108" s="393"/>
      <c r="K108" s="393"/>
      <c r="L108" s="393"/>
      <c r="M108" s="393"/>
      <c r="N108" s="393"/>
      <c r="O108" s="393"/>
      <c r="P108" s="393"/>
      <c r="Q108" s="394"/>
      <c r="R108" s="232" t="s">
        <v>254</v>
      </c>
      <c r="S108" s="22"/>
      <c r="T108" s="22"/>
      <c r="U108" s="22"/>
      <c r="V108" s="22"/>
      <c r="W108" s="194"/>
      <c r="X108" s="194"/>
      <c r="Y108" s="194"/>
      <c r="Z108" s="194"/>
      <c r="AA108" s="194"/>
      <c r="AB108" s="194"/>
      <c r="AC108" s="194"/>
      <c r="AD108" s="194"/>
      <c r="AE108" s="194"/>
      <c r="AF108" s="194"/>
      <c r="AG108" s="194"/>
      <c r="AH108" s="22" t="s">
        <v>352</v>
      </c>
      <c r="AI108" s="194"/>
      <c r="AJ108" s="194"/>
      <c r="AK108" s="258"/>
      <c r="AL108" s="194"/>
      <c r="AM108" s="22"/>
      <c r="AN108" s="22"/>
      <c r="AO108" s="22"/>
      <c r="AP108" s="194"/>
      <c r="AQ108" s="194"/>
      <c r="AR108" s="194"/>
      <c r="AS108" s="194"/>
      <c r="AT108" s="194"/>
      <c r="AU108" s="194"/>
      <c r="AV108" s="194"/>
      <c r="AW108" s="22" t="s">
        <v>64</v>
      </c>
      <c r="AX108" s="22"/>
      <c r="AY108" s="22"/>
      <c r="AZ108" s="194"/>
      <c r="BA108" s="194"/>
      <c r="BB108" s="194"/>
      <c r="BC108" s="194"/>
      <c r="BD108" s="194"/>
      <c r="BE108" s="194"/>
      <c r="BF108" s="194"/>
      <c r="BG108" s="194"/>
      <c r="BH108" s="194"/>
      <c r="BI108" s="194"/>
      <c r="BJ108" s="194"/>
      <c r="BK108" s="194"/>
      <c r="BL108" s="194"/>
      <c r="BM108" s="194"/>
      <c r="BN108" s="194"/>
      <c r="BO108" s="194"/>
      <c r="BP108" s="194"/>
      <c r="BQ108" s="194"/>
      <c r="BR108" s="194"/>
      <c r="BS108" s="194"/>
      <c r="BT108" s="194"/>
      <c r="BU108" s="194"/>
      <c r="BV108" s="194" t="s">
        <v>344</v>
      </c>
      <c r="BW108" s="194"/>
      <c r="BX108" s="194"/>
      <c r="BY108" s="194"/>
      <c r="BZ108" s="194"/>
      <c r="CA108" s="194"/>
      <c r="CB108" s="164"/>
      <c r="CC108" s="164"/>
      <c r="CD108" s="164"/>
      <c r="CE108" s="164"/>
      <c r="CF108" s="164"/>
      <c r="CG108" s="164"/>
      <c r="CH108" s="164"/>
      <c r="CI108" s="164"/>
      <c r="CJ108" s="164"/>
      <c r="CK108" s="164"/>
      <c r="CL108" s="164"/>
      <c r="CM108" s="165"/>
    </row>
    <row r="109" spans="1:91" ht="24" customHeight="1" thickBot="1" x14ac:dyDescent="0.2">
      <c r="A109" s="395"/>
      <c r="B109" s="396"/>
      <c r="C109" s="396"/>
      <c r="D109" s="396"/>
      <c r="E109" s="396"/>
      <c r="F109" s="396"/>
      <c r="G109" s="396"/>
      <c r="H109" s="396"/>
      <c r="I109" s="396"/>
      <c r="J109" s="396"/>
      <c r="K109" s="396"/>
      <c r="L109" s="396"/>
      <c r="M109" s="396"/>
      <c r="N109" s="396"/>
      <c r="O109" s="396"/>
      <c r="P109" s="396"/>
      <c r="Q109" s="397"/>
      <c r="R109" s="259"/>
      <c r="S109" s="260"/>
      <c r="T109" s="558" t="str">
        <f>IF(入力シート!$D331="","",入力シート!D331)</f>
        <v/>
      </c>
      <c r="U109" s="558"/>
      <c r="V109" s="558"/>
      <c r="W109" s="558"/>
      <c r="X109" s="558"/>
      <c r="Y109" s="558"/>
      <c r="Z109" s="558"/>
      <c r="AA109" s="558"/>
      <c r="AB109" s="558"/>
      <c r="AC109" s="558"/>
      <c r="AD109" s="558"/>
      <c r="AE109" s="558"/>
      <c r="AF109" s="558"/>
      <c r="AG109" s="558"/>
      <c r="AH109" s="260"/>
      <c r="AI109" s="260"/>
      <c r="AJ109" s="553" t="str">
        <f>IF(入力シート!$D332="","",入力シート!D332)</f>
        <v/>
      </c>
      <c r="AK109" s="553"/>
      <c r="AL109" s="553"/>
      <c r="AM109" s="553"/>
      <c r="AN109" s="553"/>
      <c r="AO109" s="553"/>
      <c r="AP109" s="553"/>
      <c r="AQ109" s="553"/>
      <c r="AR109" s="553"/>
      <c r="AS109" s="553"/>
      <c r="AT109" s="553"/>
      <c r="AU109" s="553"/>
      <c r="AV109" s="553"/>
      <c r="AW109" s="553"/>
      <c r="AX109" s="202"/>
      <c r="AY109" s="553" t="str">
        <f>IF(入力シート!$D333="","",入力シート!D333)</f>
        <v/>
      </c>
      <c r="AZ109" s="553"/>
      <c r="BA109" s="553"/>
      <c r="BB109" s="553"/>
      <c r="BC109" s="553"/>
      <c r="BD109" s="553"/>
      <c r="BE109" s="553"/>
      <c r="BF109" s="553"/>
      <c r="BG109" s="553"/>
      <c r="BH109" s="553"/>
      <c r="BI109" s="553"/>
      <c r="BJ109" s="553"/>
      <c r="BK109" s="553"/>
      <c r="BL109" s="553"/>
      <c r="BM109" s="553"/>
      <c r="BN109" s="553"/>
      <c r="BO109" s="553"/>
      <c r="BP109" s="553"/>
      <c r="BQ109" s="553"/>
      <c r="BR109" s="553"/>
      <c r="BS109" s="553"/>
      <c r="BT109" s="553"/>
      <c r="BU109" s="553"/>
      <c r="BV109" s="553"/>
      <c r="BW109" s="553"/>
      <c r="BX109" s="202"/>
      <c r="BY109" s="559" t="str">
        <f>IF(入力シート!$D334="","",入力シート!D334)</f>
        <v/>
      </c>
      <c r="BZ109" s="559"/>
      <c r="CA109" s="559"/>
      <c r="CB109" s="559"/>
      <c r="CC109" s="559"/>
      <c r="CD109" s="559"/>
      <c r="CE109" s="559"/>
      <c r="CF109" s="559"/>
      <c r="CG109" s="559"/>
      <c r="CH109" s="559"/>
      <c r="CI109" s="559"/>
      <c r="CJ109" s="559"/>
      <c r="CK109" s="559"/>
      <c r="CL109" s="559"/>
      <c r="CM109" s="560"/>
    </row>
    <row r="110" spans="1:91" ht="16.5" customHeight="1" x14ac:dyDescent="0.15">
      <c r="A110" s="262" t="s">
        <v>25</v>
      </c>
      <c r="B110" s="261"/>
      <c r="C110" s="261"/>
      <c r="D110" s="261"/>
      <c r="E110" s="261"/>
      <c r="F110" s="261"/>
      <c r="G110" s="261"/>
      <c r="H110" s="261"/>
      <c r="I110" s="261"/>
      <c r="J110" s="261"/>
      <c r="K110" s="261"/>
      <c r="L110" s="261"/>
      <c r="M110" s="261"/>
      <c r="N110" s="261"/>
      <c r="O110" s="261"/>
      <c r="P110" s="261"/>
      <c r="Q110" s="261"/>
      <c r="R110" s="261"/>
      <c r="S110" s="261"/>
      <c r="T110" s="261"/>
      <c r="U110" s="261"/>
      <c r="V110" s="261"/>
      <c r="W110" s="261"/>
      <c r="X110" s="261"/>
      <c r="Y110" s="261"/>
      <c r="Z110" s="261"/>
      <c r="AA110" s="261"/>
      <c r="AB110" s="261"/>
      <c r="AC110" s="261"/>
      <c r="AD110" s="261"/>
      <c r="AE110" s="261"/>
      <c r="AF110" s="261"/>
      <c r="AG110" s="261"/>
      <c r="AH110" s="261"/>
      <c r="AI110" s="261"/>
      <c r="AJ110" s="261"/>
      <c r="AK110" s="261"/>
      <c r="AL110" s="261"/>
      <c r="AM110" s="261"/>
      <c r="AN110" s="261"/>
      <c r="AO110" s="261"/>
      <c r="AP110" s="261"/>
      <c r="AQ110" s="261"/>
      <c r="AR110" s="261"/>
      <c r="AS110" s="261"/>
      <c r="AT110" s="261"/>
      <c r="AU110" s="162"/>
      <c r="AV110" s="162"/>
      <c r="AW110" s="162"/>
      <c r="AX110" s="162"/>
      <c r="AY110" s="162"/>
      <c r="AZ110" s="162"/>
      <c r="BA110" s="162"/>
      <c r="BB110" s="162"/>
      <c r="BC110" s="162"/>
      <c r="BD110" s="162"/>
      <c r="BE110" s="162"/>
      <c r="BF110" s="162"/>
      <c r="BG110" s="162"/>
      <c r="BH110" s="162"/>
      <c r="BI110" s="162"/>
      <c r="BJ110" s="162"/>
      <c r="BK110" s="162"/>
      <c r="BL110" s="162"/>
      <c r="BM110" s="162"/>
      <c r="BN110" s="162"/>
      <c r="BO110" s="162"/>
      <c r="BP110" s="162"/>
      <c r="BQ110" s="162"/>
      <c r="BR110" s="162"/>
      <c r="BS110" s="162"/>
      <c r="BT110" s="162"/>
      <c r="BU110" s="162"/>
      <c r="BV110" s="162"/>
      <c r="BW110" s="162"/>
      <c r="BX110" s="162"/>
      <c r="BY110" s="162"/>
      <c r="BZ110" s="162"/>
      <c r="CA110" s="162"/>
      <c r="CB110" s="162"/>
      <c r="CC110" s="162"/>
      <c r="CD110" s="162"/>
      <c r="CE110" s="162"/>
      <c r="CF110" s="162"/>
      <c r="CG110" s="162"/>
      <c r="CH110" s="162"/>
      <c r="CI110" s="162"/>
      <c r="CJ110" s="162"/>
      <c r="CK110" s="162"/>
      <c r="CL110" s="162"/>
      <c r="CM110" s="162"/>
    </row>
  </sheetData>
  <sheetProtection sheet="1" objects="1" scenarios="1" formatCells="0" formatColumns="0" formatRows="0"/>
  <mergeCells count="510">
    <mergeCell ref="A11:V11"/>
    <mergeCell ref="BS11:CK11"/>
    <mergeCell ref="BO84:CK84"/>
    <mergeCell ref="AF91:AX92"/>
    <mergeCell ref="BM74:BU74"/>
    <mergeCell ref="BM75:BU75"/>
    <mergeCell ref="AH94:AS94"/>
    <mergeCell ref="AY94:BH94"/>
    <mergeCell ref="BK94:BT94"/>
    <mergeCell ref="A93:Q94"/>
    <mergeCell ref="T94:AA94"/>
    <mergeCell ref="CE72:CM72"/>
    <mergeCell ref="CE73:CM73"/>
    <mergeCell ref="CE74:CM74"/>
    <mergeCell ref="CE75:CM75"/>
    <mergeCell ref="CE76:CM76"/>
    <mergeCell ref="CE77:CM77"/>
    <mergeCell ref="CE78:CM78"/>
    <mergeCell ref="CE79:CM79"/>
    <mergeCell ref="CE80:CM80"/>
    <mergeCell ref="BD73:BL73"/>
    <mergeCell ref="BD74:BL74"/>
    <mergeCell ref="BD76:BL76"/>
    <mergeCell ref="BD77:BL77"/>
    <mergeCell ref="BD78:BL78"/>
    <mergeCell ref="BD79:BL79"/>
    <mergeCell ref="BD80:BL80"/>
    <mergeCell ref="BM78:BU78"/>
    <mergeCell ref="BM79:BU79"/>
    <mergeCell ref="BM80:BU80"/>
    <mergeCell ref="BM76:BU76"/>
    <mergeCell ref="BM77:BU77"/>
    <mergeCell ref="BD65:BL65"/>
    <mergeCell ref="BD66:BL66"/>
    <mergeCell ref="BV65:CD65"/>
    <mergeCell ref="BV66:CD66"/>
    <mergeCell ref="BM65:BU65"/>
    <mergeCell ref="BM66:BU66"/>
    <mergeCell ref="BV73:CD73"/>
    <mergeCell ref="BV74:CD74"/>
    <mergeCell ref="BV75:CD75"/>
    <mergeCell ref="BD75:BL75"/>
    <mergeCell ref="BV76:CD76"/>
    <mergeCell ref="BV77:CD77"/>
    <mergeCell ref="BV78:CD78"/>
    <mergeCell ref="BV79:CD79"/>
    <mergeCell ref="BV80:CD80"/>
    <mergeCell ref="BM67:BU67"/>
    <mergeCell ref="BM68:BU68"/>
    <mergeCell ref="BM69:BU69"/>
    <mergeCell ref="BM70:BU70"/>
    <mergeCell ref="BM71:BU71"/>
    <mergeCell ref="BM72:BU72"/>
    <mergeCell ref="BM73:BU73"/>
    <mergeCell ref="CE65:CM65"/>
    <mergeCell ref="CE66:CM66"/>
    <mergeCell ref="BD67:BL67"/>
    <mergeCell ref="BV67:CD67"/>
    <mergeCell ref="CE67:CM67"/>
    <mergeCell ref="BA74:BC74"/>
    <mergeCell ref="BA75:BC75"/>
    <mergeCell ref="BA76:BC76"/>
    <mergeCell ref="BA77:BC77"/>
    <mergeCell ref="AI64:BC66"/>
    <mergeCell ref="BD68:BL68"/>
    <mergeCell ref="BD69:BL69"/>
    <mergeCell ref="BD70:BL70"/>
    <mergeCell ref="BD71:BL71"/>
    <mergeCell ref="BD72:BL72"/>
    <mergeCell ref="BV68:CD68"/>
    <mergeCell ref="BV69:CD69"/>
    <mergeCell ref="BV70:CD70"/>
    <mergeCell ref="BV71:CD71"/>
    <mergeCell ref="BV72:CD72"/>
    <mergeCell ref="CE68:CM68"/>
    <mergeCell ref="CE69:CM69"/>
    <mergeCell ref="CE70:CM70"/>
    <mergeCell ref="CE71:CM71"/>
    <mergeCell ref="BA78:BC78"/>
    <mergeCell ref="BA79:BC79"/>
    <mergeCell ref="BA80:BC80"/>
    <mergeCell ref="AZ72:BC72"/>
    <mergeCell ref="AI72:AY72"/>
    <mergeCell ref="A68:C71"/>
    <mergeCell ref="D68:Q69"/>
    <mergeCell ref="D70:Q70"/>
    <mergeCell ref="D71:Q71"/>
    <mergeCell ref="U70:AB70"/>
    <mergeCell ref="U71:AB71"/>
    <mergeCell ref="BA68:BC68"/>
    <mergeCell ref="BA69:BC69"/>
    <mergeCell ref="BA70:BC70"/>
    <mergeCell ref="BA71:BC71"/>
    <mergeCell ref="CD54:CJ54"/>
    <mergeCell ref="BS52:CA52"/>
    <mergeCell ref="BS53:CA53"/>
    <mergeCell ref="AC54:AJ54"/>
    <mergeCell ref="AK54:AR54"/>
    <mergeCell ref="BA54:BH54"/>
    <mergeCell ref="BI54:BP54"/>
    <mergeCell ref="AS54:AZ54"/>
    <mergeCell ref="A57:Q58"/>
    <mergeCell ref="S58:T58"/>
    <mergeCell ref="AW58:AX58"/>
    <mergeCell ref="AK58:AT58"/>
    <mergeCell ref="AC58:AE58"/>
    <mergeCell ref="BD58:BE58"/>
    <mergeCell ref="BN58:BP58"/>
    <mergeCell ref="A56:CM56"/>
    <mergeCell ref="BS54:CA54"/>
    <mergeCell ref="BA52:BH52"/>
    <mergeCell ref="BA53:BH53"/>
    <mergeCell ref="CD52:CJ52"/>
    <mergeCell ref="CD53:CJ53"/>
    <mergeCell ref="BA47:BH47"/>
    <mergeCell ref="BI47:BP47"/>
    <mergeCell ref="BA46:BP46"/>
    <mergeCell ref="BQ46:CB46"/>
    <mergeCell ref="BQ47:CB47"/>
    <mergeCell ref="BQ48:CM48"/>
    <mergeCell ref="BQ49:CC49"/>
    <mergeCell ref="BQ50:CC50"/>
    <mergeCell ref="BQ51:CC51"/>
    <mergeCell ref="BA50:BH50"/>
    <mergeCell ref="BA51:BH51"/>
    <mergeCell ref="BI48:BP48"/>
    <mergeCell ref="BI49:BP49"/>
    <mergeCell ref="BI50:BP50"/>
    <mergeCell ref="BI51:BP51"/>
    <mergeCell ref="CC46:CM46"/>
    <mergeCell ref="CC47:CM47"/>
    <mergeCell ref="CD49:CJ49"/>
    <mergeCell ref="CD50:CJ50"/>
    <mergeCell ref="CD51:CJ51"/>
    <mergeCell ref="AS49:AZ49"/>
    <mergeCell ref="AS50:AZ50"/>
    <mergeCell ref="AC52:AJ52"/>
    <mergeCell ref="AC53:AJ53"/>
    <mergeCell ref="AK48:AR48"/>
    <mergeCell ref="AK49:AR49"/>
    <mergeCell ref="AK50:AR50"/>
    <mergeCell ref="AK51:AR51"/>
    <mergeCell ref="AK52:AR52"/>
    <mergeCell ref="AK53:AR53"/>
    <mergeCell ref="A46:P51"/>
    <mergeCell ref="A52:P53"/>
    <mergeCell ref="C54:K54"/>
    <mergeCell ref="Q46:AB47"/>
    <mergeCell ref="Q48:AB48"/>
    <mergeCell ref="Q49:AB49"/>
    <mergeCell ref="Q50:AB50"/>
    <mergeCell ref="Q51:AB51"/>
    <mergeCell ref="Q52:AB52"/>
    <mergeCell ref="Q53:AB53"/>
    <mergeCell ref="Q54:AB54"/>
    <mergeCell ref="CC41:CJ42"/>
    <mergeCell ref="BM44:BN44"/>
    <mergeCell ref="Q45:AD45"/>
    <mergeCell ref="AE45:AN45"/>
    <mergeCell ref="S101:T101"/>
    <mergeCell ref="AY45:BH45"/>
    <mergeCell ref="BM45:BN45"/>
    <mergeCell ref="BO45:BR45"/>
    <mergeCell ref="BS45:CB45"/>
    <mergeCell ref="BI44:BL44"/>
    <mergeCell ref="BI45:BL45"/>
    <mergeCell ref="AS46:AZ47"/>
    <mergeCell ref="AK46:AR47"/>
    <mergeCell ref="AC46:AJ47"/>
    <mergeCell ref="AC48:AJ48"/>
    <mergeCell ref="AC49:AJ49"/>
    <mergeCell ref="AC50:AJ50"/>
    <mergeCell ref="AC51:AJ51"/>
    <mergeCell ref="BI52:BP52"/>
    <mergeCell ref="BI53:BP53"/>
    <mergeCell ref="AS51:AZ51"/>
    <mergeCell ref="AS52:AZ52"/>
    <mergeCell ref="AS53:AZ53"/>
    <mergeCell ref="AS48:AZ48"/>
    <mergeCell ref="T109:AG109"/>
    <mergeCell ref="BY109:CM109"/>
    <mergeCell ref="BC95:CM95"/>
    <mergeCell ref="BC96:CM96"/>
    <mergeCell ref="BC97:CM97"/>
    <mergeCell ref="BD87:BL87"/>
    <mergeCell ref="AZ12:BT12"/>
    <mergeCell ref="BG13:CD13"/>
    <mergeCell ref="P14:V14"/>
    <mergeCell ref="BX15:CD15"/>
    <mergeCell ref="BZ16:CM16"/>
    <mergeCell ref="CB89:CM90"/>
    <mergeCell ref="AX102:BD102"/>
    <mergeCell ref="A100:Q103"/>
    <mergeCell ref="AY101:BM101"/>
    <mergeCell ref="BM82:CE82"/>
    <mergeCell ref="AO87:AQ88"/>
    <mergeCell ref="BD86:BO86"/>
    <mergeCell ref="AR86:BC86"/>
    <mergeCell ref="AR85:CM85"/>
    <mergeCell ref="A89:Q90"/>
    <mergeCell ref="A85:Q88"/>
    <mergeCell ref="AF87:AN88"/>
    <mergeCell ref="CK41:CM42"/>
    <mergeCell ref="AJ109:AW109"/>
    <mergeCell ref="AY109:BW109"/>
    <mergeCell ref="BR101:BS101"/>
    <mergeCell ref="BW102:CJ102"/>
    <mergeCell ref="AO103:CK103"/>
    <mergeCell ref="CL91:CM92"/>
    <mergeCell ref="AR88:AZ88"/>
    <mergeCell ref="CB87:CJ87"/>
    <mergeCell ref="CB88:CJ88"/>
    <mergeCell ref="AR89:BC90"/>
    <mergeCell ref="BD89:BO90"/>
    <mergeCell ref="BP89:CA90"/>
    <mergeCell ref="R96:AG96"/>
    <mergeCell ref="R97:AG97"/>
    <mergeCell ref="R95:AG95"/>
    <mergeCell ref="A106:Q107"/>
    <mergeCell ref="AK96:AN96"/>
    <mergeCell ref="AU96:AX96"/>
    <mergeCell ref="AK97:AN97"/>
    <mergeCell ref="AU97:AX97"/>
    <mergeCell ref="A104:Q105"/>
    <mergeCell ref="AH95:BB95"/>
    <mergeCell ref="R104:CM105"/>
    <mergeCell ref="R106:CM107"/>
    <mergeCell ref="A98:Q99"/>
    <mergeCell ref="AD101:AE101"/>
    <mergeCell ref="A63:Q67"/>
    <mergeCell ref="R63:AH66"/>
    <mergeCell ref="R85:AE86"/>
    <mergeCell ref="R87:AE88"/>
    <mergeCell ref="R89:AE90"/>
    <mergeCell ref="AR87:AZ87"/>
    <mergeCell ref="A72:Q73"/>
    <mergeCell ref="R72:V73"/>
    <mergeCell ref="X72:AG72"/>
    <mergeCell ref="S84:T84"/>
    <mergeCell ref="AO84:AP84"/>
    <mergeCell ref="S82:T82"/>
    <mergeCell ref="A83:Q83"/>
    <mergeCell ref="A84:Q84"/>
    <mergeCell ref="R68:AH69"/>
    <mergeCell ref="R74:S74"/>
    <mergeCell ref="R75:S75"/>
    <mergeCell ref="R76:S76"/>
    <mergeCell ref="R77:S77"/>
    <mergeCell ref="R78:S78"/>
    <mergeCell ref="R79:S79"/>
    <mergeCell ref="R80:S80"/>
    <mergeCell ref="A74:Q78"/>
    <mergeCell ref="A81:Q81"/>
    <mergeCell ref="A20:V21"/>
    <mergeCell ref="A17:V19"/>
    <mergeCell ref="R59:AC60"/>
    <mergeCell ref="R61:AC62"/>
    <mergeCell ref="AD59:AN60"/>
    <mergeCell ref="Y67:AG67"/>
    <mergeCell ref="AI67:BC67"/>
    <mergeCell ref="AU21:AV21"/>
    <mergeCell ref="BH21:BI21"/>
    <mergeCell ref="A31:I32"/>
    <mergeCell ref="AZ32:BI32"/>
    <mergeCell ref="AH26:AI26"/>
    <mergeCell ref="J29:U29"/>
    <mergeCell ref="J30:U30"/>
    <mergeCell ref="BA48:BH48"/>
    <mergeCell ref="BA49:BH49"/>
    <mergeCell ref="A59:Q62"/>
    <mergeCell ref="J31:U31"/>
    <mergeCell ref="J32:U32"/>
    <mergeCell ref="V31:AE31"/>
    <mergeCell ref="V32:AE32"/>
    <mergeCell ref="AF31:AO31"/>
    <mergeCell ref="AF32:AO32"/>
    <mergeCell ref="AE44:AN44"/>
    <mergeCell ref="W12:Y12"/>
    <mergeCell ref="Z12:AU12"/>
    <mergeCell ref="AW12:AY12"/>
    <mergeCell ref="W25:AF25"/>
    <mergeCell ref="AH25:AI25"/>
    <mergeCell ref="AS25:AT25"/>
    <mergeCell ref="AI17:AS17"/>
    <mergeCell ref="BI9:BN9"/>
    <mergeCell ref="BN3:CH3"/>
    <mergeCell ref="BD25:BE25"/>
    <mergeCell ref="BK25:BL25"/>
    <mergeCell ref="BR25:BS25"/>
    <mergeCell ref="BY25:BZ25"/>
    <mergeCell ref="W22:Y24"/>
    <mergeCell ref="Z22:AI22"/>
    <mergeCell ref="Z23:AI23"/>
    <mergeCell ref="Z24:AI24"/>
    <mergeCell ref="AJ22:CM22"/>
    <mergeCell ref="AJ23:CM23"/>
    <mergeCell ref="AJ24:BF24"/>
    <mergeCell ref="BK24:BP24"/>
    <mergeCell ref="BQ24:CM24"/>
    <mergeCell ref="Z14:AB14"/>
    <mergeCell ref="W17:AD17"/>
    <mergeCell ref="C3:U3"/>
    <mergeCell ref="AC7:AM8"/>
    <mergeCell ref="AN5:AP5"/>
    <mergeCell ref="AQ5:BH5"/>
    <mergeCell ref="AN7:AR7"/>
    <mergeCell ref="AS7:BG7"/>
    <mergeCell ref="BO7:CF7"/>
    <mergeCell ref="BI7:BM7"/>
    <mergeCell ref="AN8:AW8"/>
    <mergeCell ref="AX8:CM8"/>
    <mergeCell ref="A1:CM1"/>
    <mergeCell ref="AC4:AM4"/>
    <mergeCell ref="AC5:AM6"/>
    <mergeCell ref="AC9:AM9"/>
    <mergeCell ref="B10:CM10"/>
    <mergeCell ref="A2:CM2"/>
    <mergeCell ref="AN4:CM4"/>
    <mergeCell ref="AN6:CM6"/>
    <mergeCell ref="W20:AD21"/>
    <mergeCell ref="AF20:AG20"/>
    <mergeCell ref="AF21:AG21"/>
    <mergeCell ref="BH20:BI20"/>
    <mergeCell ref="BZ18:CA18"/>
    <mergeCell ref="AN9:AS9"/>
    <mergeCell ref="AT9:BH9"/>
    <mergeCell ref="BO9:CM9"/>
    <mergeCell ref="A12:V12"/>
    <mergeCell ref="A13:V13"/>
    <mergeCell ref="A14:O16"/>
    <mergeCell ref="AK14:AM14"/>
    <mergeCell ref="AH14:AJ14"/>
    <mergeCell ref="P15:V16"/>
    <mergeCell ref="W13:Y13"/>
    <mergeCell ref="Z13:AU13"/>
    <mergeCell ref="BT28:CC28"/>
    <mergeCell ref="CD28:CM28"/>
    <mergeCell ref="AU26:AV26"/>
    <mergeCell ref="BF26:BG26"/>
    <mergeCell ref="BO26:CJ26"/>
    <mergeCell ref="BJ28:BS28"/>
    <mergeCell ref="AP29:AY29"/>
    <mergeCell ref="AP30:AY30"/>
    <mergeCell ref="AZ29:BI29"/>
    <mergeCell ref="AZ30:BI30"/>
    <mergeCell ref="CD30:CM30"/>
    <mergeCell ref="BT29:CC29"/>
    <mergeCell ref="BT30:CC30"/>
    <mergeCell ref="BJ29:BS29"/>
    <mergeCell ref="BJ30:BS30"/>
    <mergeCell ref="A27:CM27"/>
    <mergeCell ref="A29:I30"/>
    <mergeCell ref="A22:J26"/>
    <mergeCell ref="K22:V26"/>
    <mergeCell ref="V29:AE29"/>
    <mergeCell ref="V30:AE30"/>
    <mergeCell ref="AF29:AO29"/>
    <mergeCell ref="AF30:AO30"/>
    <mergeCell ref="CC39:CM40"/>
    <mergeCell ref="BI40:BR40"/>
    <mergeCell ref="AO44:AX44"/>
    <mergeCell ref="BS41:CB41"/>
    <mergeCell ref="AY42:BH42"/>
    <mergeCell ref="BS42:CB42"/>
    <mergeCell ref="AY43:BH43"/>
    <mergeCell ref="BS43:CB43"/>
    <mergeCell ref="AY44:BH44"/>
    <mergeCell ref="BS44:CB44"/>
    <mergeCell ref="BI41:BL41"/>
    <mergeCell ref="BO41:BR41"/>
    <mergeCell ref="AY41:BH41"/>
    <mergeCell ref="AO42:AX42"/>
    <mergeCell ref="AO43:AX43"/>
    <mergeCell ref="BI39:BR39"/>
    <mergeCell ref="BM41:BN41"/>
    <mergeCell ref="BI42:BL42"/>
    <mergeCell ref="BM42:BN42"/>
    <mergeCell ref="BO42:BR42"/>
    <mergeCell ref="BI43:BL43"/>
    <mergeCell ref="BM43:BN43"/>
    <mergeCell ref="BO43:BR43"/>
    <mergeCell ref="BO44:BR44"/>
    <mergeCell ref="BK60:BO60"/>
    <mergeCell ref="BK62:BO62"/>
    <mergeCell ref="AD61:AN62"/>
    <mergeCell ref="BX60:CJ60"/>
    <mergeCell ref="BX62:CJ62"/>
    <mergeCell ref="BV58:CE58"/>
    <mergeCell ref="CH58:CI58"/>
    <mergeCell ref="BD63:BY63"/>
    <mergeCell ref="BD64:BU64"/>
    <mergeCell ref="BV64:CM64"/>
    <mergeCell ref="CD83:CE83"/>
    <mergeCell ref="BF84:BG84"/>
    <mergeCell ref="A108:Q109"/>
    <mergeCell ref="AJ102:AO102"/>
    <mergeCell ref="A91:Q91"/>
    <mergeCell ref="A92:Q92"/>
    <mergeCell ref="S91:T92"/>
    <mergeCell ref="U91:AB92"/>
    <mergeCell ref="AD91:AE92"/>
    <mergeCell ref="AZ91:BA92"/>
    <mergeCell ref="BB91:BO92"/>
    <mergeCell ref="BQ91:BR92"/>
    <mergeCell ref="BS91:BY92"/>
    <mergeCell ref="BZ91:CK92"/>
    <mergeCell ref="AP101:AQ101"/>
    <mergeCell ref="AF85:AQ86"/>
    <mergeCell ref="BZ94:CK94"/>
    <mergeCell ref="AF89:AQ90"/>
    <mergeCell ref="BQ86:BZ86"/>
    <mergeCell ref="CC86:CL86"/>
    <mergeCell ref="BD88:BL88"/>
    <mergeCell ref="BP87:BX87"/>
    <mergeCell ref="BP88:BX88"/>
    <mergeCell ref="A95:Q97"/>
    <mergeCell ref="BJ31:BS31"/>
    <mergeCell ref="BJ32:BS32"/>
    <mergeCell ref="BQ21:CG21"/>
    <mergeCell ref="W15:AE15"/>
    <mergeCell ref="BC81:BD81"/>
    <mergeCell ref="BU81:BV81"/>
    <mergeCell ref="BD82:BE82"/>
    <mergeCell ref="BF83:BG83"/>
    <mergeCell ref="S83:T83"/>
    <mergeCell ref="AO83:AP83"/>
    <mergeCell ref="AO15:AU15"/>
    <mergeCell ref="BC15:BI15"/>
    <mergeCell ref="CD34:CM34"/>
    <mergeCell ref="CD31:CM31"/>
    <mergeCell ref="CD32:CM32"/>
    <mergeCell ref="BT31:CC31"/>
    <mergeCell ref="BT32:CC32"/>
    <mergeCell ref="AP31:AY31"/>
    <mergeCell ref="AP32:AY32"/>
    <mergeCell ref="AZ31:BI31"/>
    <mergeCell ref="CD29:CM29"/>
    <mergeCell ref="BS39:CB39"/>
    <mergeCell ref="BT40:CA40"/>
    <mergeCell ref="AY39:BH40"/>
    <mergeCell ref="A82:Q82"/>
    <mergeCell ref="S81:T81"/>
    <mergeCell ref="AB81:AC81"/>
    <mergeCell ref="AL81:AM81"/>
    <mergeCell ref="A79:Q80"/>
    <mergeCell ref="V79:AG79"/>
    <mergeCell ref="BA73:BC73"/>
    <mergeCell ref="DA13:DW13"/>
    <mergeCell ref="DA15:DW15"/>
    <mergeCell ref="W16:AM16"/>
    <mergeCell ref="AQ16:BB16"/>
    <mergeCell ref="BF16:BT16"/>
    <mergeCell ref="BH17:BO17"/>
    <mergeCell ref="BP17:CI17"/>
    <mergeCell ref="BK18:BL18"/>
    <mergeCell ref="CF19:CJ19"/>
    <mergeCell ref="BM19:BY19"/>
    <mergeCell ref="CK19:CM19"/>
    <mergeCell ref="CB19:CE19"/>
    <mergeCell ref="AW13:AY13"/>
    <mergeCell ref="AZ13:BF13"/>
    <mergeCell ref="CH13:CI13"/>
    <mergeCell ref="BC19:BD19"/>
    <mergeCell ref="W14:Y14"/>
    <mergeCell ref="AS35:AZ36"/>
    <mergeCell ref="BA35:BC36"/>
    <mergeCell ref="BD35:BR36"/>
    <mergeCell ref="AS34:BR34"/>
    <mergeCell ref="BD37:BR38"/>
    <mergeCell ref="AS37:AZ38"/>
    <mergeCell ref="BA37:BC38"/>
    <mergeCell ref="A35:F36"/>
    <mergeCell ref="A37:F38"/>
    <mergeCell ref="A39:P45"/>
    <mergeCell ref="Q39:AD40"/>
    <mergeCell ref="AE39:AN40"/>
    <mergeCell ref="AO39:AX40"/>
    <mergeCell ref="Q41:AD41"/>
    <mergeCell ref="Q42:AD42"/>
    <mergeCell ref="Q43:AD43"/>
    <mergeCell ref="Q44:AD44"/>
    <mergeCell ref="AE41:AN41"/>
    <mergeCell ref="AO41:AX41"/>
    <mergeCell ref="AE42:AN42"/>
    <mergeCell ref="AE43:AN43"/>
    <mergeCell ref="AO45:AX45"/>
    <mergeCell ref="W18:AD19"/>
    <mergeCell ref="AF18:AG18"/>
    <mergeCell ref="AF19:AG19"/>
    <mergeCell ref="AT19:AZ19"/>
    <mergeCell ref="CD35:CM36"/>
    <mergeCell ref="CD37:CM38"/>
    <mergeCell ref="CA35:CC36"/>
    <mergeCell ref="CA37:CC38"/>
    <mergeCell ref="BS35:BZ36"/>
    <mergeCell ref="BS37:BZ38"/>
    <mergeCell ref="BS34:CC34"/>
    <mergeCell ref="V28:AE28"/>
    <mergeCell ref="AF28:AO28"/>
    <mergeCell ref="AP28:AY28"/>
    <mergeCell ref="AZ28:BI28"/>
    <mergeCell ref="A33:CM33"/>
    <mergeCell ref="G35:R36"/>
    <mergeCell ref="AR18:AS18"/>
    <mergeCell ref="AR19:AS19"/>
    <mergeCell ref="G37:R38"/>
    <mergeCell ref="A34:R34"/>
    <mergeCell ref="S35:AR36"/>
    <mergeCell ref="S34:AR34"/>
    <mergeCell ref="S37:AR38"/>
  </mergeCells>
  <phoneticPr fontId="2"/>
  <conditionalFormatting sqref="AS48">
    <cfRule type="containsBlanks" dxfId="0" priority="1">
      <formula>LEN(TRIM(AS48))=0</formula>
    </cfRule>
  </conditionalFormatting>
  <printOptions horizontalCentered="1"/>
  <pageMargins left="0.31496062992125984" right="0.31496062992125984" top="0.2" bottom="0.2" header="0.2" footer="0.2"/>
  <pageSetup paperSize="9" scale="99" orientation="portrait" r:id="rId1"/>
  <rowBreaks count="1" manualBreakCount="1">
    <brk id="55" max="9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workbookViewId="0">
      <selection activeCell="M17" sqref="M17"/>
    </sheetView>
  </sheetViews>
  <sheetFormatPr defaultColWidth="9" defaultRowHeight="13.5" x14ac:dyDescent="0.15"/>
  <cols>
    <col min="1" max="1" width="16.125" style="2" bestFit="1" customWidth="1"/>
    <col min="2" max="2" width="6.5" style="2" bestFit="1" customWidth="1"/>
    <col min="3" max="3" width="13.875" style="2" bestFit="1" customWidth="1"/>
    <col min="4" max="4" width="9.5" style="2" bestFit="1" customWidth="1"/>
    <col min="5" max="5" width="11.625" style="2" bestFit="1" customWidth="1"/>
    <col min="6" max="6" width="9.5" style="2" bestFit="1" customWidth="1"/>
    <col min="7" max="7" width="11.625" style="2" bestFit="1" customWidth="1"/>
    <col min="8" max="9" width="11.625" style="2" customWidth="1"/>
    <col min="10" max="10" width="16.125" style="2" bestFit="1" customWidth="1"/>
    <col min="11" max="13" width="16.125" style="2" customWidth="1"/>
    <col min="14" max="14" width="32" style="2" bestFit="1" customWidth="1"/>
    <col min="15" max="16384" width="9" style="2"/>
  </cols>
  <sheetData>
    <row r="1" spans="1:15" s="1" customFormat="1" x14ac:dyDescent="0.15">
      <c r="A1" s="1" t="s">
        <v>102</v>
      </c>
      <c r="B1" s="1" t="s">
        <v>99</v>
      </c>
      <c r="C1" s="1" t="s">
        <v>367</v>
      </c>
      <c r="D1" s="1" t="s">
        <v>70</v>
      </c>
      <c r="E1" s="1" t="s">
        <v>73</v>
      </c>
      <c r="F1" s="1" t="s">
        <v>277</v>
      </c>
      <c r="G1" s="1" t="s">
        <v>288</v>
      </c>
      <c r="H1" s="1" t="s">
        <v>289</v>
      </c>
      <c r="I1" s="1" t="s">
        <v>292</v>
      </c>
      <c r="J1" s="1" t="s">
        <v>103</v>
      </c>
      <c r="K1" s="1" t="s">
        <v>303</v>
      </c>
      <c r="L1" s="1" t="s">
        <v>309</v>
      </c>
      <c r="M1" s="1" t="s">
        <v>315</v>
      </c>
      <c r="N1" s="1" t="s">
        <v>158</v>
      </c>
      <c r="O1" s="1" t="s">
        <v>433</v>
      </c>
    </row>
    <row r="2" spans="1:15" x14ac:dyDescent="0.15">
      <c r="A2" s="2" t="s">
        <v>104</v>
      </c>
      <c r="B2" s="2" t="s">
        <v>105</v>
      </c>
      <c r="C2" s="2" t="s">
        <v>478</v>
      </c>
      <c r="D2" s="2" t="s">
        <v>106</v>
      </c>
      <c r="E2" s="2" t="s">
        <v>107</v>
      </c>
      <c r="F2" s="2" t="s">
        <v>278</v>
      </c>
      <c r="G2" s="2" t="s">
        <v>283</v>
      </c>
      <c r="H2" s="2" t="s">
        <v>290</v>
      </c>
      <c r="I2" s="2" t="s">
        <v>293</v>
      </c>
      <c r="J2" s="2" t="s">
        <v>108</v>
      </c>
      <c r="K2" s="2" t="s">
        <v>304</v>
      </c>
      <c r="L2" s="2" t="s">
        <v>464</v>
      </c>
      <c r="M2" s="2" t="s">
        <v>316</v>
      </c>
      <c r="N2" s="2" t="s">
        <v>159</v>
      </c>
      <c r="O2" s="2" t="s">
        <v>458</v>
      </c>
    </row>
    <row r="3" spans="1:15" x14ac:dyDescent="0.15">
      <c r="B3" s="2" t="s">
        <v>50</v>
      </c>
      <c r="C3" s="2" t="s">
        <v>198</v>
      </c>
      <c r="D3" s="2" t="s">
        <v>109</v>
      </c>
      <c r="E3" s="2" t="s">
        <v>46</v>
      </c>
      <c r="F3" s="2" t="s">
        <v>279</v>
      </c>
      <c r="G3" s="2" t="s">
        <v>284</v>
      </c>
      <c r="H3" s="2" t="s">
        <v>291</v>
      </c>
      <c r="I3" s="2" t="s">
        <v>294</v>
      </c>
      <c r="J3" s="2" t="s">
        <v>110</v>
      </c>
      <c r="K3" s="2" t="s">
        <v>305</v>
      </c>
      <c r="L3" s="2" t="s">
        <v>465</v>
      </c>
      <c r="M3" s="2" t="s">
        <v>317</v>
      </c>
      <c r="N3" s="2" t="s">
        <v>160</v>
      </c>
      <c r="O3" s="2" t="s">
        <v>433</v>
      </c>
    </row>
    <row r="4" spans="1:15" x14ac:dyDescent="0.15">
      <c r="C4" s="2" t="s">
        <v>368</v>
      </c>
      <c r="I4" s="2" t="s">
        <v>295</v>
      </c>
      <c r="J4" s="2" t="s">
        <v>111</v>
      </c>
      <c r="K4" s="2" t="s">
        <v>291</v>
      </c>
      <c r="N4" s="2" t="s">
        <v>161</v>
      </c>
    </row>
    <row r="5" spans="1:15" x14ac:dyDescent="0.15">
      <c r="C5" s="2" t="s">
        <v>369</v>
      </c>
      <c r="I5" s="2" t="s">
        <v>297</v>
      </c>
      <c r="K5" s="2" t="s">
        <v>306</v>
      </c>
      <c r="N5" s="2" t="s">
        <v>469</v>
      </c>
    </row>
    <row r="6" spans="1:15" x14ac:dyDescent="0.15">
      <c r="C6" s="2" t="s">
        <v>370</v>
      </c>
      <c r="N6" s="2" t="s">
        <v>470</v>
      </c>
    </row>
    <row r="7" spans="1:15" x14ac:dyDescent="0.15">
      <c r="N7" s="2" t="s">
        <v>471</v>
      </c>
    </row>
    <row r="8" spans="1:15" x14ac:dyDescent="0.15">
      <c r="N8" s="2" t="s">
        <v>472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9</vt:i4>
      </vt:variant>
    </vt:vector>
  </HeadingPairs>
  <TitlesOfParts>
    <vt:vector size="12" baseType="lpstr">
      <vt:lpstr>入力シート</vt:lpstr>
      <vt:lpstr>印刷用シート</vt:lpstr>
      <vt:lpstr>リスト（8号様式用）</vt:lpstr>
      <vt:lpstr>印刷用シート!Print_Area</vt:lpstr>
      <vt:lpstr>入力シート!Print_Titles</vt:lpstr>
      <vt:lpstr>運営単位</vt:lpstr>
      <vt:lpstr>運営方式</vt:lpstr>
      <vt:lpstr>給食形態等</vt:lpstr>
      <vt:lpstr>勤務形態</vt:lpstr>
      <vt:lpstr>食材料費の単位</vt:lpstr>
      <vt:lpstr>免許の種類</vt:lpstr>
      <vt:lpstr>有_無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下関市情報政策課</cp:lastModifiedBy>
  <cp:lastPrinted>2025-06-02T06:22:46Z</cp:lastPrinted>
  <dcterms:created xsi:type="dcterms:W3CDTF">2014-08-29T03:16:19Z</dcterms:created>
  <dcterms:modified xsi:type="dcterms:W3CDTF">2025-06-05T07:22:00Z</dcterms:modified>
</cp:coreProperties>
</file>