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03 指導係・開発審査係\□ファイルサーバーデータ移行□\●建築基準法\●定期報告・定期点検等\ホームページ掲載データ\"/>
    </mc:Choice>
  </mc:AlternateContent>
  <bookViews>
    <workbookView xWindow="-120" yWindow="-120" windowWidth="29040" windowHeight="15840"/>
  </bookViews>
  <sheets>
    <sheet name="①建築物報告書" sheetId="1" r:id="rId1"/>
    <sheet name="①-2別紙" sheetId="14" r:id="rId2"/>
    <sheet name="②調査結果表（令和7年7月1日施行）" sheetId="15" r:id="rId3"/>
    <sheet name="③調査結果図" sheetId="11" r:id="rId4"/>
    <sheet name="④関係写真" sheetId="12" r:id="rId5"/>
    <sheet name="⑤建築物概要書（入力不要）" sheetId="2" r:id="rId6"/>
  </sheets>
  <definedNames>
    <definedName name="_xlnm.Print_Area" localSheetId="1">'①-2別紙'!$A$1:$AQ$34</definedName>
    <definedName name="_xlnm.Print_Area" localSheetId="0">①建築物報告書!$A$1:$AQ$283</definedName>
    <definedName name="_xlnm.Print_Area" localSheetId="2">'②調査結果表（令和7年7月1日施行）'!$A$1:$K$182</definedName>
    <definedName name="_xlnm.Print_Area" localSheetId="5">'⑤建築物概要書（入力不要）'!$A$1:$AQ$170</definedName>
  </definedNames>
  <calcPr calcId="162913"/>
</workbook>
</file>

<file path=xl/calcChain.xml><?xml version="1.0" encoding="utf-8"?>
<calcChain xmlns="http://schemas.openxmlformats.org/spreadsheetml/2006/main">
  <c r="K41" i="2" l="1"/>
  <c r="K29" i="2"/>
  <c r="N77" i="2" l="1"/>
  <c r="AT230" i="1"/>
  <c r="AT176" i="1"/>
  <c r="AS176" i="1" l="1"/>
  <c r="AS182" i="1"/>
  <c r="AT182" i="1" s="1"/>
  <c r="N119" i="2"/>
  <c r="N118" i="2"/>
  <c r="N116" i="2"/>
  <c r="N114" i="2"/>
  <c r="N112" i="2"/>
  <c r="N110" i="2"/>
  <c r="AS206" i="1" l="1"/>
  <c r="AT206" i="1" s="1"/>
  <c r="AS200" i="1"/>
  <c r="AT200" i="1" s="1"/>
  <c r="AS194" i="1"/>
  <c r="AT194" i="1" s="1"/>
  <c r="AS188" i="1"/>
  <c r="AT188" i="1" s="1"/>
  <c r="AS173" i="1"/>
  <c r="AS168" i="1"/>
  <c r="AS166" i="1"/>
  <c r="AS164" i="1"/>
  <c r="AS162" i="1"/>
  <c r="AT162" i="1" s="1"/>
  <c r="T118" i="2"/>
  <c r="AD118" i="2"/>
  <c r="AS69" i="1"/>
  <c r="AT69" i="1" s="1"/>
  <c r="AC13" i="1" l="1"/>
  <c r="AS10" i="1"/>
  <c r="AT10" i="1" s="1"/>
  <c r="B137" i="2" l="1"/>
  <c r="B138" i="2"/>
  <c r="B139" i="2"/>
  <c r="Y83" i="2"/>
  <c r="R70" i="2"/>
  <c r="R68" i="2"/>
  <c r="R66" i="2"/>
  <c r="R64" i="2"/>
  <c r="R63" i="2"/>
  <c r="S58" i="2"/>
  <c r="C159" i="2"/>
  <c r="AC156" i="2"/>
  <c r="Y156" i="2"/>
  <c r="U156" i="2"/>
  <c r="Y154" i="2"/>
  <c r="U154" i="2"/>
  <c r="AK152" i="2"/>
  <c r="AA152" i="2"/>
  <c r="T152" i="2"/>
  <c r="AK151" i="2"/>
  <c r="AF151" i="2"/>
  <c r="AC151" i="2"/>
  <c r="Z151" i="2"/>
  <c r="T151" i="2"/>
  <c r="T150" i="2"/>
  <c r="P150" i="2"/>
  <c r="T148" i="2"/>
  <c r="P148" i="2"/>
  <c r="AK146" i="2"/>
  <c r="AA146" i="2"/>
  <c r="T146" i="2"/>
  <c r="AK145" i="2"/>
  <c r="AF145" i="2"/>
  <c r="AC145" i="2"/>
  <c r="Z145" i="2"/>
  <c r="T145" i="2"/>
  <c r="T144" i="2"/>
  <c r="P144" i="2"/>
  <c r="AE142" i="2"/>
  <c r="U142" i="2"/>
  <c r="P142" i="2"/>
  <c r="V139" i="2"/>
  <c r="V137" i="2"/>
  <c r="V138" i="2"/>
  <c r="V136" i="2"/>
  <c r="O137" i="2"/>
  <c r="O138" i="2"/>
  <c r="O139" i="2"/>
  <c r="O136" i="2"/>
  <c r="L137" i="2"/>
  <c r="L138" i="2"/>
  <c r="L139" i="2"/>
  <c r="L136" i="2"/>
  <c r="I137" i="2"/>
  <c r="I138" i="2"/>
  <c r="I139" i="2"/>
  <c r="I136" i="2"/>
  <c r="B136" i="2"/>
  <c r="T133" i="2"/>
  <c r="O133" i="2"/>
  <c r="O131" i="2"/>
  <c r="Z129" i="2"/>
  <c r="O129" i="2"/>
  <c r="Z127" i="2"/>
  <c r="O127" i="2"/>
  <c r="AE125" i="2"/>
  <c r="O125" i="2"/>
  <c r="AD122" i="2"/>
  <c r="AD121" i="2"/>
  <c r="AD120" i="2"/>
  <c r="T122" i="2"/>
  <c r="T121" i="2"/>
  <c r="T120" i="2"/>
  <c r="AD119" i="2"/>
  <c r="T119" i="2"/>
  <c r="AD111" i="2"/>
  <c r="AD112" i="2"/>
  <c r="AD113" i="2"/>
  <c r="AD114" i="2"/>
  <c r="AD115" i="2"/>
  <c r="AD116" i="2"/>
  <c r="AD117" i="2"/>
  <c r="N113" i="2"/>
  <c r="N115" i="2"/>
  <c r="N117" i="2"/>
  <c r="T112" i="2"/>
  <c r="T113" i="2"/>
  <c r="T114" i="2"/>
  <c r="T115" i="2"/>
  <c r="T116" i="2"/>
  <c r="T117" i="2"/>
  <c r="T111" i="2"/>
  <c r="N111" i="2"/>
  <c r="AD110" i="2"/>
  <c r="T110" i="2"/>
  <c r="AD109" i="2"/>
  <c r="T109" i="2"/>
  <c r="N109" i="2"/>
  <c r="M105" i="2"/>
  <c r="M104" i="2"/>
  <c r="M103" i="2"/>
  <c r="Z102" i="2"/>
  <c r="Q102" i="2"/>
  <c r="AD101" i="2"/>
  <c r="Y101" i="2"/>
  <c r="L101" i="2"/>
  <c r="Y99" i="2"/>
  <c r="L99" i="2"/>
  <c r="M95" i="2"/>
  <c r="AH94" i="2"/>
  <c r="L94" i="2"/>
  <c r="U92" i="2"/>
  <c r="L92" i="2"/>
  <c r="X85" i="2"/>
  <c r="AU232" i="1"/>
  <c r="N85" i="2" l="1"/>
  <c r="AD83" i="2"/>
  <c r="AA83" i="2"/>
  <c r="S83" i="2"/>
  <c r="N83" i="2"/>
  <c r="AC81" i="2"/>
  <c r="N81" i="2"/>
  <c r="AC79" i="2"/>
  <c r="N79" i="2"/>
  <c r="AC77" i="2"/>
  <c r="R76" i="2" l="1"/>
  <c r="N76" i="2"/>
  <c r="R74" i="2"/>
  <c r="N74" i="2"/>
  <c r="AG70" i="2"/>
  <c r="Z70" i="2"/>
  <c r="W70" i="2"/>
  <c r="T70" i="2"/>
  <c r="N70" i="2"/>
  <c r="AG68" i="2"/>
  <c r="Z68" i="2"/>
  <c r="W68" i="2"/>
  <c r="T68" i="2"/>
  <c r="N68" i="2"/>
  <c r="AG66" i="2"/>
  <c r="Z66" i="2"/>
  <c r="W66" i="2"/>
  <c r="T66" i="2"/>
  <c r="N66" i="2"/>
  <c r="AG64" i="2"/>
  <c r="Z64" i="2"/>
  <c r="W64" i="2"/>
  <c r="T64" i="2"/>
  <c r="N64" i="2"/>
  <c r="Z63" i="2"/>
  <c r="W63" i="2"/>
  <c r="T63" i="2"/>
  <c r="M59" i="2"/>
  <c r="AK58" i="2"/>
  <c r="X58" i="2"/>
  <c r="U58" i="2"/>
  <c r="O58" i="2"/>
  <c r="M56" i="2"/>
  <c r="AK55" i="2"/>
  <c r="AA55" i="2"/>
  <c r="O55" i="2"/>
  <c r="M51" i="2"/>
  <c r="M50" i="2"/>
  <c r="M48" i="2"/>
  <c r="K44" i="2"/>
  <c r="K43" i="2"/>
  <c r="K42" i="2"/>
  <c r="AI41" i="2"/>
  <c r="X41" i="2"/>
  <c r="K40" i="2"/>
  <c r="M39" i="2"/>
  <c r="AI37" i="2"/>
  <c r="AI36" i="2"/>
  <c r="Z36" i="2"/>
  <c r="K36" i="2"/>
  <c r="K32" i="2"/>
  <c r="K31" i="2"/>
  <c r="K30" i="2"/>
  <c r="AI29" i="2"/>
  <c r="X29" i="2"/>
  <c r="K28" i="2"/>
  <c r="M27" i="2"/>
  <c r="AI25" i="2"/>
  <c r="AI24" i="2"/>
  <c r="Z24" i="2"/>
  <c r="K24" i="2"/>
  <c r="K19" i="2"/>
  <c r="K18" i="2"/>
  <c r="M17" i="2"/>
  <c r="K12" i="2"/>
  <c r="K11" i="2"/>
  <c r="M10" i="2"/>
  <c r="AS228" i="1"/>
  <c r="AT228" i="1" s="1"/>
  <c r="AS226" i="1"/>
  <c r="AT226" i="1" s="1"/>
  <c r="AS222" i="1" l="1"/>
  <c r="AT222" i="1" s="1"/>
  <c r="AS220" i="1"/>
  <c r="AT220" i="1" s="1"/>
  <c r="AS212" i="1" l="1"/>
  <c r="AT212" i="1" s="1"/>
  <c r="AS210" i="1"/>
  <c r="AT210" i="1" s="1"/>
  <c r="AT211" i="1"/>
  <c r="AS204" i="1"/>
  <c r="AT204" i="1" s="1"/>
  <c r="AS203" i="1"/>
  <c r="AT203" i="1" s="1"/>
  <c r="AS198" i="1"/>
  <c r="AT198" i="1" s="1"/>
  <c r="AS197" i="1"/>
  <c r="AT197" i="1" s="1"/>
  <c r="AS192" i="1"/>
  <c r="AT192" i="1" s="1"/>
  <c r="AS191" i="1"/>
  <c r="AT191" i="1" s="1"/>
  <c r="AS186" i="1"/>
  <c r="AT186" i="1" s="1"/>
  <c r="AS185" i="1"/>
  <c r="AT185" i="1" s="1"/>
  <c r="AS180" i="1"/>
  <c r="AT180" i="1" s="1"/>
  <c r="AS179" i="1"/>
  <c r="AT179" i="1" s="1"/>
  <c r="AT173" i="1" l="1"/>
  <c r="AS174" i="1"/>
  <c r="AT174" i="1" s="1"/>
  <c r="AT168" i="1"/>
  <c r="AT166" i="1"/>
  <c r="AT164" i="1"/>
  <c r="AS161" i="1"/>
  <c r="AT161" i="1" s="1"/>
  <c r="AS145" i="1"/>
  <c r="AT145" i="1" s="1"/>
  <c r="AS143" i="1"/>
  <c r="AT143" i="1" s="1"/>
  <c r="AS141" i="1"/>
  <c r="AT141" i="1" s="1"/>
  <c r="AS140" i="1"/>
  <c r="AT140" i="1" s="1"/>
  <c r="AS139" i="1"/>
  <c r="AT139" i="1" s="1"/>
  <c r="AS137" i="1"/>
  <c r="AT137" i="1" s="1"/>
  <c r="AS135" i="1"/>
  <c r="AT135" i="1" s="1"/>
  <c r="AS134" i="1"/>
  <c r="AT134" i="1" s="1"/>
  <c r="AS115" i="1"/>
  <c r="AT115" i="1" s="1"/>
  <c r="AS133" i="1"/>
  <c r="AT133" i="1" s="1"/>
  <c r="AS131" i="1"/>
  <c r="AT131" i="1" s="1"/>
  <c r="AS109" i="1"/>
  <c r="AT109" i="1" s="1"/>
  <c r="AS108" i="1"/>
  <c r="AT108" i="1" s="1"/>
  <c r="AS99" i="1"/>
  <c r="AT99" i="1" s="1"/>
  <c r="AS98" i="1"/>
  <c r="AT98" i="1" s="1"/>
  <c r="AS97" i="1"/>
  <c r="AT97" i="1" s="1"/>
  <c r="AS93" i="1"/>
  <c r="AT93" i="1" s="1"/>
  <c r="AS92" i="1"/>
  <c r="AT92" i="1" s="1"/>
  <c r="AS91" i="1"/>
  <c r="AT91" i="1" s="1"/>
  <c r="AS90" i="1"/>
  <c r="AT90" i="1" s="1"/>
  <c r="AS87" i="1"/>
  <c r="AT87" i="1" s="1"/>
  <c r="AS83" i="1" l="1"/>
  <c r="AT83" i="1" s="1"/>
  <c r="AS80" i="1"/>
  <c r="AT80" i="1" s="1"/>
  <c r="AS59" i="1" l="1"/>
  <c r="AT59" i="1" s="1"/>
  <c r="AS58" i="1"/>
  <c r="AT58" i="1" s="1"/>
  <c r="AS56" i="1"/>
  <c r="AT56" i="1" s="1"/>
  <c r="AS41" i="1"/>
  <c r="AT41" i="1" s="1"/>
  <c r="AS40" i="1"/>
  <c r="AT40" i="1" s="1"/>
  <c r="AS36" i="1"/>
  <c r="AT36" i="1" s="1"/>
  <c r="AS33" i="1"/>
  <c r="AT33" i="1" s="1"/>
  <c r="AS28" i="1"/>
  <c r="AT28" i="1" s="1"/>
  <c r="AS27" i="1"/>
  <c r="AT27" i="1" s="1"/>
  <c r="AS26" i="1"/>
  <c r="AT26" i="1" s="1"/>
  <c r="AS25" i="1"/>
  <c r="AT25" i="1" s="1"/>
  <c r="AS20" i="1"/>
  <c r="AT20" i="1" s="1"/>
  <c r="AS19" i="1"/>
  <c r="AT19" i="1" s="1"/>
  <c r="AS18" i="1"/>
  <c r="AT18" i="1" s="1"/>
  <c r="AS17" i="1"/>
  <c r="AT17" i="1" s="1"/>
  <c r="AS6" i="1" l="1"/>
  <c r="Q82" i="1"/>
  <c r="Q94" i="2" s="1"/>
  <c r="M16" i="2" l="1"/>
  <c r="M26" i="2"/>
  <c r="M38" i="2"/>
  <c r="M9" i="2"/>
  <c r="M49" i="2"/>
  <c r="AS5" i="1"/>
</calcChain>
</file>

<file path=xl/comments1.xml><?xml version="1.0" encoding="utf-8"?>
<comments xmlns="http://schemas.openxmlformats.org/spreadsheetml/2006/main">
  <authors>
    <author>下関市情報政策課</author>
    <author>KKANA08</author>
    <author>神奈川県建築安全協会</author>
  </authors>
  <commentList>
    <comment ref="X9" authorId="0" shapeId="0">
      <text>
        <r>
          <rPr>
            <b/>
            <sz val="9"/>
            <color indexed="81"/>
            <rFont val="MS P ゴシック"/>
            <family val="3"/>
            <charset val="128"/>
          </rPr>
          <t>法人名等</t>
        </r>
      </text>
    </comment>
    <comment ref="B125" authorId="1" shapeId="0">
      <text>
        <r>
          <rPr>
            <sz val="9"/>
            <color indexed="81"/>
            <rFont val="MS P ゴシック"/>
            <family val="3"/>
            <charset val="128"/>
          </rPr>
          <t>選択してください</t>
        </r>
      </text>
    </comment>
    <comment ref="O125" authorId="2" shapeId="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S134" authorId="1" shapeId="0">
      <text>
        <r>
          <rPr>
            <sz val="9"/>
            <color indexed="81"/>
            <rFont val="MS P ゴシック"/>
            <family val="3"/>
            <charset val="128"/>
          </rPr>
          <t>選択してください</t>
        </r>
      </text>
    </comment>
    <comment ref="S140" authorId="1" shapeId="0">
      <text>
        <r>
          <rPr>
            <sz val="9"/>
            <color indexed="81"/>
            <rFont val="MS P ゴシック"/>
            <family val="3"/>
            <charset val="128"/>
          </rPr>
          <t>選択してください</t>
        </r>
      </text>
    </comment>
    <comment ref="AM214" authorId="1" shapeId="0">
      <text>
        <r>
          <rPr>
            <sz val="10"/>
            <color indexed="81"/>
            <rFont val="MS P ゴシック"/>
            <family val="3"/>
            <charset val="128"/>
          </rPr>
          <t>選択してください</t>
        </r>
      </text>
    </comment>
    <comment ref="AG216" authorId="1" shapeId="0">
      <text>
        <r>
          <rPr>
            <sz val="10"/>
            <color indexed="81"/>
            <rFont val="MS P ゴシック"/>
            <family val="3"/>
            <charset val="128"/>
          </rPr>
          <t>選択してください</t>
        </r>
      </text>
    </comment>
    <comment ref="AI220" authorId="1" shapeId="0">
      <text>
        <r>
          <rPr>
            <sz val="10"/>
            <color indexed="81"/>
            <rFont val="MS P ゴシック"/>
            <family val="3"/>
            <charset val="128"/>
          </rPr>
          <t>選択してください</t>
        </r>
      </text>
    </comment>
    <comment ref="AM220" authorId="2" shapeId="0">
      <text>
        <r>
          <rPr>
            <sz val="9"/>
            <color indexed="81"/>
            <rFont val="ＭＳ Ｐゴシック"/>
            <family val="3"/>
            <charset val="128"/>
          </rPr>
          <t>耐震改修促進法で示された特定建築物で昭和５６年６月１日以降の確認は対象外</t>
        </r>
      </text>
    </comment>
    <comment ref="AI222" authorId="1" shapeId="0">
      <text>
        <r>
          <rPr>
            <sz val="10"/>
            <color indexed="81"/>
            <rFont val="MS P ゴシック"/>
            <family val="3"/>
            <charset val="128"/>
          </rPr>
          <t>選択してください</t>
        </r>
      </text>
    </comment>
    <comment ref="AM222" authorId="2" shapeId="0">
      <text>
        <r>
          <rPr>
            <sz val="9"/>
            <color indexed="81"/>
            <rFont val="ＭＳ Ｐゴシック"/>
            <family val="3"/>
            <charset val="128"/>
          </rPr>
          <t>耐震改修促進法で示された特定建築物で昭和５６年６月１日以降の確認は対象外</t>
        </r>
      </text>
    </comment>
    <comment ref="Q226" authorId="2" shapeId="0">
      <text>
        <r>
          <rPr>
            <sz val="10"/>
            <color indexed="81"/>
            <rFont val="ＭＳ Ｐゴシック"/>
            <family val="3"/>
            <charset val="128"/>
          </rPr>
          <t>第四面の不具合等のないもの</t>
        </r>
      </text>
    </comment>
    <comment ref="A248" authorId="2"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sharedStrings.xml><?xml version="1.0" encoding="utf-8"?>
<sst xmlns="http://schemas.openxmlformats.org/spreadsheetml/2006/main" count="3980" uniqueCount="737">
  <si>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</si>
  <si>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</si>
  <si>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</si>
  <si>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</si>
  <si>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</si>
  <si>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</si>
  <si>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</si>
  <si>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</si>
  <si>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</si>
  <si>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</si>
  <si>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</si>
  <si>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</si>
  <si>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</si>
  <si>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</si>
  <si>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</si>
  <si>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</si>
  <si>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</si>
  <si>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</si>
  <si>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</si>
  <si>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</si>
  <si>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</si>
  <si>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</si>
  <si>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</si>
  <si>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</si>
  <si>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</si>
  <si>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</si>
  <si>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</si>
  <si>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</si>
  <si>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</si>
  <si>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</si>
  <si>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</si>
  <si>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</si>
  <si>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</si>
  <si>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</si>
  <si>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</si>
  <si>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</si>
  <si>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</si>
  <si>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</si>
  <si>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</si>
  <si>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</si>
  <si>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</si>
  <si>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</si>
  <si>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</si>
  <si>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</si>
  <si>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</si>
  <si>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</si>
  <si>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</si>
  <si>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</si>
  <si>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</si>
  <si>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</si>
  <si>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</si>
  <si>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</si>
  <si>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</si>
  <si>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フ</t>
    <phoneticPr fontId="2"/>
  </si>
  <si>
    <t>リ</t>
    <phoneticPr fontId="2"/>
  </si>
  <si>
    <t>ガ</t>
    <phoneticPr fontId="2"/>
  </si>
  <si>
    <t>ナ</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</si>
  <si>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</si>
  <si>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</si>
  <si>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</si>
  <si>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</si>
  <si>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</si>
  <si>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</si>
  <si>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</si>
  <si>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</si>
  <si>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</si>
  <si>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</si>
  <si>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</si>
  <si>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</si>
  <si>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</si>
  <si>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</si>
  <si>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</si>
  <si>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</si>
  <si>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</si>
  <si>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</si>
  <si>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</si>
  <si>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</si>
  <si>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</si>
  <si>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</si>
  <si>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</si>
  <si>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</si>
  <si>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</si>
  <si>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</si>
  <si>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</si>
  <si>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</si>
  <si>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</si>
  <si>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</si>
  <si>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</si>
  <si>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</si>
  <si>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</si>
  <si>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</si>
  <si>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</si>
  <si>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</si>
  <si>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</si>
  <si>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</si>
  <si>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</si>
  <si>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</si>
  <si>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</si>
  <si>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</si>
  <si>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</si>
  <si>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</si>
  <si>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</si>
  <si>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</si>
  <si>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</si>
  <si>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</si>
  <si>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</si>
  <si>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善</t>
    <rPh sb="0" eb="1">
      <t>ゼン</t>
    </rPh>
    <phoneticPr fontId="2"/>
  </si>
  <si>
    <t>予</t>
    <rPh sb="0" eb="1">
      <t>ヨ</t>
    </rPh>
    <phoneticPr fontId="2"/>
  </si>
  <si>
    <t>無</t>
    <rPh sb="0" eb="1">
      <t>ム</t>
    </rPh>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</si>
  <si>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</si>
  <si>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</si>
  <si>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</si>
  <si>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</si>
  <si>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</si>
  <si>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</si>
  <si>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</si>
  <si>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</si>
  <si>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</si>
  <si>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</si>
  <si>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</si>
  <si>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</si>
  <si>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</si>
  <si>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</si>
  <si>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</si>
  <si>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</si>
  <si>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</si>
  <si>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</si>
  <si>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</si>
  <si>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</si>
  <si>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</si>
  <si>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</si>
  <si>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</si>
  <si>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</si>
  <si>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</si>
  <si>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</si>
  <si>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</si>
  <si>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</si>
  <si>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</si>
  <si>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</si>
  <si>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</si>
  <si>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</si>
  <si>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</si>
  <si>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</si>
  <si>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</si>
  <si>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</si>
  <si>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</si>
  <si>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</si>
  <si>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</si>
  <si>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</si>
  <si>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</si>
  <si>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</si>
  <si>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</si>
  <si>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</si>
  <si>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</si>
  <si>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</si>
  <si>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</si>
  <si>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</si>
  <si>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</si>
  <si>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</si>
  <si>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</si>
  <si>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</si>
  <si>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</si>
  <si>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所</t>
    <rPh sb="0" eb="1">
      <t>トコロ</t>
    </rPh>
    <phoneticPr fontId="2"/>
  </si>
  <si>
    <t>十</t>
    <rPh sb="0" eb="1">
      <t>１０</t>
    </rPh>
    <phoneticPr fontId="2"/>
  </si>
  <si>
    <t>（注意）</t>
    <rPh sb="1" eb="3">
      <t>チュウイ</t>
    </rPh>
    <phoneticPr fontId="2"/>
  </si>
  <si>
    <t>ト</t>
    <phoneticPr fontId="2"/>
  </si>
  <si>
    <t>ン</t>
    <phoneticPr fontId="2"/>
  </si>
  <si>
    <t>イ</t>
    <phoneticPr fontId="2"/>
  </si>
  <si>
    <t>、</t>
    <phoneticPr fontId="2"/>
  </si>
  <si>
    <t>な</t>
    <phoneticPr fontId="2"/>
  </si>
  <si>
    <t>※</t>
    <phoneticPr fontId="2"/>
  </si>
  <si>
    <t>(</t>
    <phoneticPr fontId="2"/>
  </si>
  <si>
    <t>し</t>
    <phoneticPr fontId="2"/>
  </si>
  <si>
    <t>す</t>
    <phoneticPr fontId="2"/>
  </si>
  <si>
    <t>㎡</t>
    <phoneticPr fontId="2"/>
  </si>
  <si>
    <t>と</t>
    <phoneticPr fontId="2"/>
  </si>
  <si>
    <t>ホ</t>
    <phoneticPr fontId="2"/>
  </si>
  <si>
    <t>ヘ</t>
    <phoneticPr fontId="2"/>
  </si>
  <si>
    <t>ク</t>
    <phoneticPr fontId="2"/>
  </si>
  <si>
    <t>え</t>
    <phoneticPr fontId="2"/>
  </si>
  <si>
    <t>ら</t>
    <phoneticPr fontId="2"/>
  </si>
  <si>
    <t>れ</t>
    <phoneticPr fontId="2"/>
  </si>
  <si>
    <t>A</t>
    <phoneticPr fontId="2"/>
  </si>
  <si>
    <t>)</t>
    <phoneticPr fontId="2"/>
  </si>
  <si>
    <t>こ</t>
    <phoneticPr fontId="2"/>
  </si>
  <si>
    <t>は</t>
    <phoneticPr fontId="2"/>
  </si>
  <si>
    <t>✓</t>
    <phoneticPr fontId="2"/>
  </si>
  <si>
    <t>防</t>
    <rPh sb="0" eb="1">
      <t>ボウ</t>
    </rPh>
    <phoneticPr fontId="2"/>
  </si>
  <si>
    <t>備</t>
    <rPh sb="0" eb="1">
      <t>ソナエ</t>
    </rPh>
    <phoneticPr fontId="2"/>
  </si>
  <si>
    <t>火</t>
    <rPh sb="0" eb="1">
      <t>カ</t>
    </rPh>
    <phoneticPr fontId="2"/>
  </si>
  <si>
    <t>ー</t>
    <phoneticPr fontId="2"/>
  </si>
  <si>
    <t>耐</t>
    <rPh sb="0" eb="1">
      <t>タイ</t>
    </rPh>
    <phoneticPr fontId="2"/>
  </si>
  <si>
    <t>①</t>
    <phoneticPr fontId="2"/>
  </si>
  <si>
    <t>②</t>
    <phoneticPr fontId="2"/>
  </si>
  <si>
    <t>③</t>
    <phoneticPr fontId="2"/>
  </si>
  <si>
    <t>⑥</t>
    <phoneticPr fontId="2"/>
  </si>
  <si>
    <t>令和</t>
    <rPh sb="0" eb="2">
      <t>レイワ</t>
    </rPh>
    <phoneticPr fontId="2"/>
  </si>
  <si>
    <t>令</t>
    <rPh sb="0" eb="1">
      <t>レイ</t>
    </rPh>
    <phoneticPr fontId="2"/>
  </si>
  <si>
    <t>和</t>
    <rPh sb="0" eb="1">
      <t>ワ</t>
    </rPh>
    <phoneticPr fontId="2"/>
  </si>
  <si>
    <t>区</t>
    <rPh sb="0" eb="1">
      <t>ク</t>
    </rPh>
    <phoneticPr fontId="2"/>
  </si>
  <si>
    <t>⑤</t>
    <phoneticPr fontId="2"/>
  </si>
  <si>
    <t>三</t>
    <rPh sb="0" eb="1">
      <t>サン</t>
    </rPh>
    <phoneticPr fontId="2"/>
  </si>
  <si>
    <t>検査結果</t>
    <rPh sb="0" eb="2">
      <t>ケンサ</t>
    </rPh>
    <rPh sb="2" eb="4">
      <t>ケッカ</t>
    </rPh>
    <phoneticPr fontId="2"/>
  </si>
  <si>
    <t>検査項目</t>
    <rPh sb="0" eb="2">
      <t>ケンサ</t>
    </rPh>
    <rPh sb="2" eb="4">
      <t>コウモク</t>
    </rPh>
    <phoneticPr fontId="2"/>
  </si>
  <si>
    <t>④</t>
    <phoneticPr fontId="2"/>
  </si>
  <si>
    <t>(10)</t>
  </si>
  <si>
    <t>(11)</t>
  </si>
  <si>
    <t>(12)</t>
  </si>
  <si>
    <t>(13)</t>
  </si>
  <si>
    <t>(14)</t>
  </si>
  <si>
    <t>(15)</t>
  </si>
  <si>
    <t>(16)</t>
  </si>
  <si>
    <t>(17)</t>
  </si>
  <si>
    <t>(18)</t>
  </si>
  <si>
    <t>(19)</t>
  </si>
  <si>
    <t>(20)</t>
  </si>
  <si>
    <t>(21)</t>
  </si>
  <si>
    <t>(22)</t>
  </si>
  <si>
    <t>(23)</t>
  </si>
  <si>
    <t>(24)</t>
  </si>
  <si>
    <t>(25)</t>
  </si>
  <si>
    <t>(26)</t>
  </si>
  <si>
    <t>(27)</t>
  </si>
  <si>
    <t>別添１様式（Ａ３）</t>
    <rPh sb="0" eb="2">
      <t>ベッテン</t>
    </rPh>
    <rPh sb="3" eb="5">
      <t>ヨウシキ</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</si>
  <si>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</si>
  <si>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部位</t>
    <rPh sb="0" eb="2">
      <t>ブイ</t>
    </rPh>
    <phoneticPr fontId="2"/>
  </si>
  <si>
    <t>番号</t>
    <rPh sb="0" eb="1">
      <t>バン</t>
    </rPh>
    <rPh sb="1" eb="2">
      <t>ゴウ</t>
    </rPh>
    <phoneticPr fontId="2"/>
  </si>
  <si>
    <t>写真添付</t>
    <rPh sb="0" eb="2">
      <t>シャシン</t>
    </rPh>
    <rPh sb="2" eb="4">
      <t>テンプ</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</si>
  <si>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</si>
  <si>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</si>
  <si>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6" eb="8">
      <t>バアイ</t>
    </rPh>
    <rPh sb="12" eb="14">
      <t>ショルイ</t>
    </rPh>
    <rPh sb="15" eb="17">
      <t>ショウリャク</t>
    </rPh>
    <rPh sb="20" eb="21">
      <t>カマ</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</si>
  <si>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</si>
  <si>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</si>
  <si>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</si>
  <si>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</si>
  <si>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</si>
  <si>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別添２様式（A4）</t>
    <rPh sb="0" eb="2">
      <t>ベッテン</t>
    </rPh>
    <rPh sb="3" eb="5">
      <t>ヨウシキ</t>
    </rPh>
    <phoneticPr fontId="2"/>
  </si>
  <si>
    <t>関係写真</t>
    <rPh sb="0" eb="4">
      <t>カンケイシャシン</t>
    </rPh>
    <phoneticPr fontId="2"/>
  </si>
  <si>
    <t>番号</t>
  </si>
  <si>
    <t>(2)</t>
  </si>
  <si>
    <t>(7)</t>
  </si>
  <si>
    <t>(8)</t>
  </si>
  <si>
    <t>(9)</t>
  </si>
  <si>
    <t>様</t>
    <rPh sb="0" eb="1">
      <t>サマ</t>
    </rPh>
    <phoneticPr fontId="2"/>
  </si>
  <si>
    <t>（行削除はできません）</t>
    <rPh sb="1" eb="4">
      <t>ギョウサクジョ</t>
    </rPh>
    <phoneticPr fontId="2"/>
  </si>
  <si>
    <t>調</t>
    <rPh sb="0" eb="1">
      <t>チョウ</t>
    </rPh>
    <phoneticPr fontId="2"/>
  </si>
  <si>
    <t>定</t>
    <rPh sb="0" eb="1">
      <t>サダ</t>
    </rPh>
    <phoneticPr fontId="2"/>
  </si>
  <si>
    <t>改</t>
    <rPh sb="0" eb="1">
      <t>カイ</t>
    </rPh>
    <phoneticPr fontId="2"/>
  </si>
  <si>
    <t>び</t>
    <phoneticPr fontId="2"/>
  </si>
  <si>
    <t>コ</t>
    <phoneticPr fontId="2"/>
  </si>
  <si>
    <t>床</t>
    <rPh sb="0" eb="1">
      <t>ユカ</t>
    </rPh>
    <phoneticPr fontId="2"/>
  </si>
  <si>
    <t>別</t>
    <rPh sb="0" eb="1">
      <t>ベツ</t>
    </rPh>
    <phoneticPr fontId="2"/>
  </si>
  <si>
    <t>火</t>
  </si>
  <si>
    <t>画</t>
  </si>
  <si>
    <t>五</t>
    <rPh sb="0" eb="1">
      <t>５</t>
    </rPh>
    <phoneticPr fontId="2"/>
  </si>
  <si>
    <t>行</t>
    <rPh sb="0" eb="1">
      <t>ギョウ</t>
    </rPh>
    <phoneticPr fontId="2"/>
  </si>
  <si>
    <t>政</t>
    <rPh sb="0" eb="1">
      <t>セイ</t>
    </rPh>
    <phoneticPr fontId="2"/>
  </si>
  <si>
    <t>庁</t>
    <rPh sb="0" eb="1">
      <t>チョウ</t>
    </rPh>
    <phoneticPr fontId="2"/>
  </si>
  <si>
    <t>名</t>
    <rPh sb="0" eb="1">
      <t>メイ</t>
    </rPh>
    <phoneticPr fontId="2"/>
  </si>
  <si>
    <t>築</t>
  </si>
  <si>
    <t>査</t>
  </si>
  <si>
    <t>内</t>
    <rPh sb="0" eb="1">
      <t>ナイ</t>
    </rPh>
    <phoneticPr fontId="2"/>
  </si>
  <si>
    <t>及</t>
    <rPh sb="0" eb="1">
      <t>オヨ</t>
    </rPh>
    <phoneticPr fontId="2"/>
  </si>
  <si>
    <t>敷</t>
    <rPh sb="0" eb="1">
      <t>シキ</t>
    </rPh>
    <phoneticPr fontId="2"/>
  </si>
  <si>
    <t>位</t>
    <rPh sb="0" eb="1">
      <t>クライ</t>
    </rPh>
    <phoneticPr fontId="2"/>
  </si>
  <si>
    <t>置</t>
    <rPh sb="0" eb="1">
      <t>チ</t>
    </rPh>
    <phoneticPr fontId="2"/>
  </si>
  <si>
    <t>域</t>
    <rPh sb="0" eb="1">
      <t>イキ</t>
    </rPh>
    <phoneticPr fontId="2"/>
  </si>
  <si>
    <t>構</t>
    <rPh sb="0" eb="1">
      <t>カマエ</t>
    </rPh>
    <phoneticPr fontId="2"/>
  </si>
  <si>
    <t>造</t>
    <rPh sb="0" eb="1">
      <t>ゾウ</t>
    </rPh>
    <phoneticPr fontId="2"/>
  </si>
  <si>
    <t>鉄</t>
    <rPh sb="0" eb="1">
      <t>テツ</t>
    </rPh>
    <phoneticPr fontId="2"/>
  </si>
  <si>
    <t>筋</t>
    <rPh sb="0" eb="1">
      <t>キン</t>
    </rPh>
    <phoneticPr fontId="2"/>
  </si>
  <si>
    <t>骨</t>
    <rPh sb="0" eb="1">
      <t>ホネ</t>
    </rPh>
    <phoneticPr fontId="2"/>
  </si>
  <si>
    <t>性</t>
    <rPh sb="0" eb="1">
      <t>セイ</t>
    </rPh>
    <phoneticPr fontId="2"/>
  </si>
  <si>
    <t>能</t>
    <rPh sb="0" eb="1">
      <t>ノウ</t>
    </rPh>
    <phoneticPr fontId="2"/>
  </si>
  <si>
    <t>画</t>
    <rPh sb="0" eb="1">
      <t>カク</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</si>
  <si>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</si>
  <si>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</si>
  <si>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</si>
  <si>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</si>
  <si>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</si>
  <si>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昭和 ・ 平成  ・ 令和</t>
    <rPh sb="0" eb="2">
      <t>ショウワ</t>
    </rPh>
    <rPh sb="5" eb="7">
      <t>ヘイセイ</t>
    </rPh>
    <rPh sb="11" eb="13">
      <t>レイワ</t>
    </rPh>
    <phoneticPr fontId="2"/>
  </si>
  <si>
    <t>連</t>
    <rPh sb="0" eb="1">
      <t>レン</t>
    </rPh>
    <phoneticPr fontId="2"/>
  </si>
  <si>
    <t>図</t>
    <rPh sb="0" eb="1">
      <t>ズ</t>
    </rPh>
    <phoneticPr fontId="2"/>
  </si>
  <si>
    <t>た</t>
    <phoneticPr fontId="2"/>
  </si>
  <si>
    <t>各</t>
    <rPh sb="0" eb="1">
      <t>カク</t>
    </rPh>
    <phoneticPr fontId="2"/>
  </si>
  <si>
    <t>平</t>
    <rPh sb="0" eb="1">
      <t>ヘイ</t>
    </rPh>
    <phoneticPr fontId="2"/>
  </si>
  <si>
    <t>完</t>
    <rPh sb="0" eb="1">
      <t>カン</t>
    </rPh>
    <phoneticPr fontId="2"/>
  </si>
  <si>
    <t>了</t>
    <rPh sb="0" eb="1">
      <t>リョウ</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</si>
  <si>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</si>
  <si>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</si>
  <si>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</si>
  <si>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</si>
  <si>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</si>
  <si>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</si>
  <si>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外</t>
    <rPh sb="0" eb="1">
      <t>ガイ</t>
    </rPh>
    <phoneticPr fontId="2"/>
  </si>
  <si>
    <t>昇</t>
    <rPh sb="0" eb="1">
      <t>ノボル</t>
    </rPh>
    <phoneticPr fontId="2"/>
  </si>
  <si>
    <t>降</t>
    <rPh sb="0" eb="1">
      <t>タカシ</t>
    </rPh>
    <phoneticPr fontId="2"/>
  </si>
  <si>
    <t>1⃣</t>
    <phoneticPr fontId="2"/>
  </si>
  <si>
    <t>盤</t>
    <rPh sb="0" eb="1">
      <t>バン</t>
    </rPh>
    <phoneticPr fontId="2"/>
  </si>
  <si>
    <t>2⃣</t>
    <phoneticPr fontId="2"/>
  </si>
  <si>
    <t>外</t>
    <rPh sb="0" eb="1">
      <t>ソト</t>
    </rPh>
    <phoneticPr fontId="2"/>
  </si>
  <si>
    <t>部</t>
    <rPh sb="0" eb="1">
      <t>ブ</t>
    </rPh>
    <phoneticPr fontId="2"/>
  </si>
  <si>
    <t>3⃣</t>
    <phoneticPr fontId="2"/>
  </si>
  <si>
    <t>屋</t>
    <rPh sb="0" eb="1">
      <t>ヤ</t>
    </rPh>
    <phoneticPr fontId="2"/>
  </si>
  <si>
    <t>根</t>
    <rPh sb="0" eb="1">
      <t>ネ</t>
    </rPh>
    <phoneticPr fontId="2"/>
  </si>
  <si>
    <t>4⃣</t>
    <phoneticPr fontId="2"/>
  </si>
  <si>
    <t>5⃣</t>
    <phoneticPr fontId="2"/>
  </si>
  <si>
    <t>6⃣</t>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</si>
  <si>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</si>
  <si>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</si>
  <si>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</si>
  <si>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</si>
  <si>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</si>
  <si>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</si>
  <si>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</si>
  <si>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</si>
  <si>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室</t>
    <rPh sb="0" eb="1">
      <t>シツ</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</si>
  <si>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</si>
  <si>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</si>
  <si>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</si>
  <si>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</si>
  <si>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</si>
  <si>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明</t>
    <rPh sb="0" eb="1">
      <t>メイ</t>
    </rPh>
    <phoneticPr fontId="2"/>
  </si>
  <si>
    <t>分</t>
    <rPh sb="0" eb="1">
      <t>ブン</t>
    </rPh>
    <phoneticPr fontId="2"/>
  </si>
  <si>
    <t>析</t>
    <rPh sb="0" eb="1">
      <t>セキ</t>
    </rPh>
    <phoneticPr fontId="2"/>
  </si>
  <si>
    <t>予定</t>
    <rPh sb="0" eb="2">
      <t>ヨテイ</t>
    </rPh>
    <phoneticPr fontId="2"/>
  </si>
  <si>
    <t>震</t>
    <rPh sb="0" eb="1">
      <t>シン</t>
    </rPh>
    <phoneticPr fontId="2"/>
  </si>
  <si>
    <t>診</t>
    <rPh sb="0" eb="1">
      <t>ミ</t>
    </rPh>
    <phoneticPr fontId="2"/>
  </si>
  <si>
    <t>断</t>
    <rPh sb="0" eb="1">
      <t>ダン</t>
    </rPh>
    <phoneticPr fontId="2"/>
  </si>
  <si>
    <t>修</t>
    <rPh sb="0" eb="1">
      <t>シュウ</t>
    </rPh>
    <phoneticPr fontId="2"/>
  </si>
  <si>
    <t>四</t>
    <rPh sb="0" eb="1">
      <t>４</t>
    </rPh>
    <phoneticPr fontId="2"/>
  </si>
  <si>
    <t>不具合等を
把握した
年月</t>
    <rPh sb="0" eb="1">
      <t>フ</t>
    </rPh>
    <rPh sb="1" eb="4">
      <t>グアイトウ</t>
    </rPh>
    <rPh sb="6" eb="8">
      <t>ハアク</t>
    </rPh>
    <rPh sb="11" eb="13">
      <t>ネンゲツ</t>
    </rPh>
    <phoneticPr fontId="2"/>
  </si>
  <si>
    <t>改善（予定）
年月</t>
    <rPh sb="0" eb="2">
      <t>カイゼン</t>
    </rPh>
    <rPh sb="3" eb="5">
      <t>ヨテイ</t>
    </rPh>
    <rPh sb="7" eb="9">
      <t>ネンゲツ</t>
    </rPh>
    <phoneticPr fontId="2"/>
  </si>
  <si>
    <t>不具合等の概要</t>
    <rPh sb="0" eb="1">
      <t>フ</t>
    </rPh>
    <rPh sb="1" eb="3">
      <t>グアイ</t>
    </rPh>
    <rPh sb="3" eb="4">
      <t>ナド</t>
    </rPh>
    <rPh sb="5" eb="7">
      <t>ガイヨウ</t>
    </rPh>
    <phoneticPr fontId="2"/>
  </si>
  <si>
    <t>改善措置の概要等</t>
    <rPh sb="0" eb="2">
      <t>カイゼン</t>
    </rPh>
    <rPh sb="2" eb="4">
      <t>ソチ</t>
    </rPh>
    <rPh sb="5" eb="7">
      <t>ガイヨウ</t>
    </rPh>
    <rPh sb="7" eb="8">
      <t>トウ</t>
    </rPh>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</si>
  <si>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</si>
  <si>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</si>
  <si>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</si>
  <si>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</si>
  <si>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</si>
  <si>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</si>
  <si>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</si>
  <si>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</si>
  <si>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</si>
  <si>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</si>
  <si>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その他の検査者がいない場合は空欄</t>
    <rPh sb="2" eb="3">
      <t>タ</t>
    </rPh>
    <rPh sb="4" eb="7">
      <t>ケンサシャ</t>
    </rPh>
    <rPh sb="11" eb="13">
      <t>バアイ</t>
    </rPh>
    <rPh sb="14" eb="16">
      <t>クウラン</t>
    </rPh>
    <phoneticPr fontId="2"/>
  </si>
  <si>
    <t>【３．調査者】から自動入力</t>
    <rPh sb="3" eb="6">
      <t>チョウサシャ</t>
    </rPh>
    <rPh sb="9" eb="13">
      <t>ジドウニュウリョク</t>
    </rPh>
    <phoneticPr fontId="2"/>
  </si>
  <si>
    <r>
      <t>別記第一号</t>
    </r>
    <r>
      <rPr>
        <sz val="8"/>
        <rFont val="ＭＳ 明朝"/>
        <family val="1"/>
        <charset val="128"/>
      </rPr>
      <t>（A４)　</t>
    </r>
    <rPh sb="0" eb="2">
      <t>ベッキ</t>
    </rPh>
    <rPh sb="2" eb="3">
      <t>ンタ</t>
    </rPh>
    <rPh sb="4" eb="5">
      <t>ゴウ</t>
    </rPh>
    <phoneticPr fontId="2"/>
  </si>
  <si>
    <t>当該調査に関与した調査者</t>
    <rPh sb="0" eb="2">
      <t>トウガイ</t>
    </rPh>
    <rPh sb="2" eb="4">
      <t>チョウサ</t>
    </rPh>
    <rPh sb="5" eb="7">
      <t>カンヨ</t>
    </rPh>
    <rPh sb="9" eb="12">
      <t>チョウサシャ</t>
    </rPh>
    <phoneticPr fontId="2"/>
  </si>
  <si>
    <t>　　氏　名</t>
    <rPh sb="2" eb="3">
      <t>シ</t>
    </rPh>
    <rPh sb="4" eb="5">
      <t>メイ</t>
    </rPh>
    <phoneticPr fontId="2"/>
  </si>
  <si>
    <t>調査者番号</t>
    <rPh sb="0" eb="3">
      <t>チョウサシャ</t>
    </rPh>
    <rPh sb="3" eb="5">
      <t>バンゴウ</t>
    </rPh>
    <phoneticPr fontId="2"/>
  </si>
  <si>
    <t>代表となる調査者</t>
    <rPh sb="0" eb="2">
      <t>ダイヒョウ</t>
    </rPh>
    <rPh sb="5" eb="8">
      <t>チョウサシャ</t>
    </rPh>
    <phoneticPr fontId="2"/>
  </si>
  <si>
    <t>その他の調査者</t>
    <rPh sb="2" eb="3">
      <t>タ</t>
    </rPh>
    <rPh sb="4" eb="7">
      <t>チョウサシャ</t>
    </rPh>
    <phoneticPr fontId="2"/>
  </si>
  <si>
    <t>番号</t>
    <rPh sb="0" eb="2">
      <t>バンゴウ</t>
    </rPh>
    <phoneticPr fontId="2"/>
  </si>
  <si>
    <t>調　査　項　目</t>
    <rPh sb="0" eb="1">
      <t>チョウ</t>
    </rPh>
    <rPh sb="2" eb="3">
      <t>サ</t>
    </rPh>
    <phoneticPr fontId="2"/>
  </si>
  <si>
    <t>調査結果</t>
    <rPh sb="0" eb="2">
      <t>チョウサ</t>
    </rPh>
    <rPh sb="2" eb="4">
      <t>ケッカ</t>
    </rPh>
    <phoneticPr fontId="2"/>
  </si>
  <si>
    <t>担当
調査者
番号</t>
    <rPh sb="0" eb="2">
      <t>タントウ</t>
    </rPh>
    <rPh sb="3" eb="6">
      <t>チョウサシャ</t>
    </rPh>
    <rPh sb="7" eb="9">
      <t>バンゴウ</t>
    </rPh>
    <phoneticPr fontId="2"/>
  </si>
  <si>
    <t>指摘
なし</t>
    <phoneticPr fontId="2"/>
  </si>
  <si>
    <t>要是正</t>
    <rPh sb="0" eb="1">
      <t>ヨウ</t>
    </rPh>
    <rPh sb="1" eb="3">
      <t>ゼセイ</t>
    </rPh>
    <phoneticPr fontId="2"/>
  </si>
  <si>
    <t>既　存
不適格</t>
    <phoneticPr fontId="2"/>
  </si>
  <si>
    <t>敷地及び地盤</t>
    <rPh sb="0" eb="2">
      <t>シキチ</t>
    </rPh>
    <rPh sb="2" eb="3">
      <t>オヨ</t>
    </rPh>
    <rPh sb="4" eb="6">
      <t>ジバン</t>
    </rPh>
    <phoneticPr fontId="2"/>
  </si>
  <si>
    <t>(1)</t>
    <phoneticPr fontId="2"/>
  </si>
  <si>
    <t>地盤</t>
    <phoneticPr fontId="2"/>
  </si>
  <si>
    <t>地盤沈下等による不陸、傾斜等の状況</t>
    <rPh sb="4" eb="5">
      <t>トウ</t>
    </rPh>
    <rPh sb="9" eb="10">
      <t>リク</t>
    </rPh>
    <rPh sb="11" eb="13">
      <t>ケイシャ</t>
    </rPh>
    <phoneticPr fontId="2"/>
  </si>
  <si>
    <t>(2)</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</si>
  <si>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</si>
  <si>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</si>
  <si>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</si>
  <si>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</si>
  <si>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</si>
  <si>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</si>
  <si>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有効幅員の確保の状況</t>
    <rPh sb="8" eb="10">
      <t>ジョウキョウ</t>
    </rPh>
    <phoneticPr fontId="2"/>
  </si>
  <si>
    <t>(5)</t>
    <phoneticPr fontId="2"/>
  </si>
  <si>
    <t>敷地内の通路の支障物の状況</t>
    <rPh sb="0" eb="3">
      <t>シキチナイ</t>
    </rPh>
    <rPh sb="11" eb="13">
      <t>ジョウキョウ</t>
    </rPh>
    <phoneticPr fontId="2"/>
  </si>
  <si>
    <t>(6)</t>
    <phoneticPr fontId="2"/>
  </si>
  <si>
    <t>塀</t>
    <rPh sb="0" eb="1">
      <t>ヘイ</t>
    </rPh>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</si>
  <si>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</si>
  <si>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(7)</t>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</si>
  <si>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</si>
  <si>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</si>
  <si>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擁壁</t>
    <phoneticPr fontId="2"/>
  </si>
  <si>
    <t>擁壁の劣化及び損傷の状況</t>
    <rPh sb="5" eb="7">
      <t>オ</t>
    </rPh>
    <phoneticPr fontId="2"/>
  </si>
  <si>
    <t>(9)</t>
    <phoneticPr fontId="2"/>
  </si>
  <si>
    <t>擁壁の水抜きパイプの維持保全の状況</t>
    <rPh sb="10" eb="11">
      <t>ユイ</t>
    </rPh>
    <phoneticPr fontId="2"/>
  </si>
  <si>
    <t>建築物の外部</t>
    <rPh sb="0" eb="3">
      <t>ケンチクブツ</t>
    </rPh>
    <rPh sb="4" eb="6">
      <t>ガイブ</t>
    </rPh>
    <phoneticPr fontId="2"/>
  </si>
  <si>
    <t>基礎</t>
    <rPh sb="0" eb="2">
      <t>キソ</t>
    </rPh>
    <phoneticPr fontId="2"/>
  </si>
  <si>
    <t>基礎の沈下等の状況</t>
    <rPh sb="0" eb="2">
      <t>キソ</t>
    </rPh>
    <rPh sb="5" eb="6">
      <t>トウ</t>
    </rPh>
    <phoneticPr fontId="2"/>
  </si>
  <si>
    <t>基礎の劣化及び損傷の状況</t>
    <rPh sb="5" eb="7">
      <t>オ</t>
    </rPh>
    <phoneticPr fontId="2"/>
  </si>
  <si>
    <t>土台（木造に限る。）</t>
    <rPh sb="0" eb="2">
      <t>ドダイ</t>
    </rPh>
    <rPh sb="3" eb="5">
      <t>モクゾウ</t>
    </rPh>
    <rPh sb="6" eb="7">
      <t>カギ</t>
    </rPh>
    <phoneticPr fontId="2"/>
  </si>
  <si>
    <t>土台の沈下等の状況</t>
    <rPh sb="0" eb="2">
      <t>ドダイ</t>
    </rPh>
    <rPh sb="5" eb="6">
      <t>トウ</t>
    </rPh>
    <phoneticPr fontId="2"/>
  </si>
  <si>
    <t>土台の劣化及び損傷の状況</t>
    <rPh sb="5" eb="7">
      <t>オ</t>
    </rPh>
    <phoneticPr fontId="2"/>
  </si>
  <si>
    <t>外壁</t>
    <phoneticPr fontId="2"/>
  </si>
  <si>
    <t>躯体等</t>
    <rPh sb="0" eb="1">
      <t>ク</t>
    </rPh>
    <rPh sb="1" eb="2">
      <t>タイ</t>
    </rPh>
    <rPh sb="2" eb="3">
      <t>トウ</t>
    </rPh>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</si>
  <si>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</si>
  <si>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</si>
  <si>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</si>
  <si>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</si>
  <si>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</si>
  <si>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(10)</t>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</si>
  <si>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</si>
  <si>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(11)</t>
    <phoneticPr fontId="2"/>
  </si>
  <si>
    <t>外装仕上げ材等</t>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</si>
  <si>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</si>
  <si>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(12)</t>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</si>
  <si>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</si>
  <si>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(13)</t>
    <phoneticPr fontId="2"/>
  </si>
  <si>
    <t>金属系パネル（帳壁を含む。）の劣化及び損傷の状況</t>
    <rPh sb="0" eb="3">
      <t>キンゾクケイ</t>
    </rPh>
    <rPh sb="7" eb="8">
      <t>チョウ</t>
    </rPh>
    <rPh sb="8" eb="9">
      <t>カベ</t>
    </rPh>
    <rPh sb="10" eb="11">
      <t>フク</t>
    </rPh>
    <rPh sb="17" eb="19">
      <t>オ</t>
    </rPh>
    <phoneticPr fontId="2"/>
  </si>
  <si>
    <t>(14)</t>
    <phoneticPr fontId="2"/>
  </si>
  <si>
    <t>コンクリート系パネル（帳壁を含む。）の劣化及び損傷の状況</t>
    <rPh sb="6" eb="7">
      <t>ケイ</t>
    </rPh>
    <rPh sb="11" eb="12">
      <t>チョウ</t>
    </rPh>
    <rPh sb="12" eb="13">
      <t>カベ</t>
    </rPh>
    <rPh sb="21" eb="23">
      <t>オ</t>
    </rPh>
    <phoneticPr fontId="2"/>
  </si>
  <si>
    <t>(15)</t>
    <phoneticPr fontId="2"/>
  </si>
  <si>
    <t>窓サッシ等</t>
    <rPh sb="0" eb="1">
      <t>マド</t>
    </rPh>
    <phoneticPr fontId="2"/>
  </si>
  <si>
    <t>サッシ等の劣化及び損傷の状況</t>
    <rPh sb="3" eb="4">
      <t>トウ</t>
    </rPh>
    <rPh sb="5" eb="7">
      <t>レッカ</t>
    </rPh>
    <rPh sb="7" eb="9">
      <t>オ</t>
    </rPh>
    <rPh sb="9" eb="11">
      <t>ソンショウ</t>
    </rPh>
    <rPh sb="12" eb="14">
      <t>ジョウキョウ</t>
    </rPh>
    <phoneticPr fontId="2"/>
  </si>
  <si>
    <t>(16)</t>
    <phoneticPr fontId="2"/>
  </si>
  <si>
    <t>はめ殺し窓のガラスの固定の状況</t>
    <rPh sb="10" eb="12">
      <t>コテイ</t>
    </rPh>
    <rPh sb="13" eb="15">
      <t>ジョウキョウ</t>
    </rPh>
    <phoneticPr fontId="2"/>
  </si>
  <si>
    <t>(17)</t>
    <phoneticPr fontId="2"/>
  </si>
  <si>
    <t>外壁に緊結された広告板、空調室外機等</t>
    <rPh sb="0" eb="2">
      <t>ガイヘキ</t>
    </rPh>
    <rPh sb="3" eb="5">
      <t>キンケツ</t>
    </rPh>
    <rPh sb="8" eb="10">
      <t>コウコク</t>
    </rPh>
    <rPh sb="10" eb="11">
      <t>イタ</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</si>
  <si>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</si>
  <si>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(18)</t>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</si>
  <si>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</si>
  <si>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屋上及び屋根</t>
    <rPh sb="0" eb="2">
      <t>オクジョウ</t>
    </rPh>
    <rPh sb="2" eb="3">
      <t>オヨ</t>
    </rPh>
    <rPh sb="4" eb="6">
      <t>ヤネ</t>
    </rPh>
    <phoneticPr fontId="2"/>
  </si>
  <si>
    <t>屋上面</t>
    <phoneticPr fontId="2"/>
  </si>
  <si>
    <t>屋上面の劣化及び損傷の状況</t>
    <rPh sb="0" eb="2">
      <t>オクジョウ</t>
    </rPh>
    <rPh sb="2" eb="3">
      <t>メン</t>
    </rPh>
    <rPh sb="4" eb="6">
      <t>レッカ</t>
    </rPh>
    <rPh sb="6" eb="8">
      <t>オ</t>
    </rPh>
    <rPh sb="8" eb="10">
      <t>ソンショウ</t>
    </rPh>
    <rPh sb="11" eb="13">
      <t>ジョウキョウ</t>
    </rPh>
    <phoneticPr fontId="2"/>
  </si>
  <si>
    <t>屋上周り（屋上面を除く。）</t>
    <rPh sb="0" eb="2">
      <t>オクジョウ</t>
    </rPh>
    <rPh sb="2" eb="3">
      <t>マワ</t>
    </rPh>
    <rPh sb="5" eb="7">
      <t>オクジョウ</t>
    </rPh>
    <rPh sb="7" eb="8">
      <t>メン</t>
    </rPh>
    <rPh sb="9" eb="10">
      <t>ノゾ</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</si>
  <si>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</si>
  <si>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</si>
  <si>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</si>
  <si>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</si>
  <si>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屋根（屋上面を除く。）</t>
    <rPh sb="0" eb="2">
      <t>ヤネ</t>
    </rPh>
    <rPh sb="3" eb="5">
      <t>オクジョウ</t>
    </rPh>
    <rPh sb="5" eb="6">
      <t>メン</t>
    </rPh>
    <rPh sb="7" eb="8">
      <t>ノゾ</t>
    </rPh>
    <phoneticPr fontId="2"/>
  </si>
  <si>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</si>
  <si>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</si>
  <si>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</si>
  <si>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</si>
  <si>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建築物の内部</t>
    <rPh sb="4" eb="6">
      <t>ナイブ</t>
    </rPh>
    <phoneticPr fontId="2"/>
  </si>
  <si>
    <t>防火区画</t>
    <rPh sb="0" eb="2">
      <t>ボウカ</t>
    </rPh>
    <rPh sb="2" eb="4">
      <t>クカク</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</si>
  <si>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</si>
  <si>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</si>
  <si>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</si>
  <si>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防火区画の外周部</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</si>
  <si>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</si>
  <si>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</si>
  <si>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</si>
  <si>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</si>
  <si>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</si>
  <si>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</si>
  <si>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</si>
  <si>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</si>
  <si>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</si>
  <si>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準耐火性能等の確保の状況</t>
    <rPh sb="3" eb="5">
      <t>セイノウ</t>
    </rPh>
    <rPh sb="5" eb="6">
      <t>トウ</t>
    </rPh>
    <rPh sb="7" eb="9">
      <t>カクホ</t>
    </rPh>
    <rPh sb="10" eb="12">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</si>
  <si>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</si>
  <si>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</si>
  <si>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</si>
  <si>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</si>
  <si>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</si>
  <si>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</si>
  <si>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</si>
  <si>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</si>
  <si>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</si>
  <si>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</si>
  <si>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</si>
  <si>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準耐火性能等の確保の状況</t>
    <rPh sb="0" eb="1">
      <t>ジュン</t>
    </rPh>
    <rPh sb="1" eb="3">
      <t>タイカ</t>
    </rPh>
    <rPh sb="3" eb="5">
      <t>セイノウ</t>
    </rPh>
    <rPh sb="5" eb="6">
      <t>トウ</t>
    </rPh>
    <rPh sb="7" eb="9">
      <t>カクホ</t>
    </rPh>
    <rPh sb="10" eb="12">
      <t>ジョウキョウ</t>
    </rPh>
    <phoneticPr fontId="2"/>
  </si>
  <si>
    <t>天井</t>
    <rPh sb="0" eb="2">
      <t>テンジョウ</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</si>
  <si>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</si>
  <si>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</si>
  <si>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</si>
  <si>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</si>
  <si>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</si>
  <si>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</si>
  <si>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</si>
  <si>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(28)</t>
  </si>
  <si>
    <t>(29)</t>
  </si>
  <si>
    <t>防火扉又は戸の開放方向</t>
    <rPh sb="2" eb="3">
      <t>トビラ</t>
    </rPh>
    <rPh sb="3" eb="4">
      <t>マタ</t>
    </rPh>
    <rPh sb="5" eb="6">
      <t>ト</t>
    </rPh>
    <rPh sb="7" eb="9">
      <t>カイホウ</t>
    </rPh>
    <rPh sb="9" eb="11">
      <t>ホウコウ</t>
    </rPh>
    <phoneticPr fontId="2"/>
  </si>
  <si>
    <t>(30)</t>
  </si>
  <si>
    <t>(31)</t>
  </si>
  <si>
    <t>(32)</t>
  </si>
  <si>
    <t>(33)</t>
  </si>
  <si>
    <t>照明器具、懸垂物等</t>
    <rPh sb="0" eb="2">
      <t>ショウメイ</t>
    </rPh>
    <rPh sb="2" eb="4">
      <t>キグ</t>
    </rPh>
    <rPh sb="5" eb="7">
      <t>ケンスイ</t>
    </rPh>
    <rPh sb="7" eb="9">
      <t>ブツナド</t>
    </rPh>
    <phoneticPr fontId="2"/>
  </si>
  <si>
    <t>照明器具、懸垂物等の落下防止対策の状況　</t>
    <phoneticPr fontId="2"/>
  </si>
  <si>
    <t>警報設備</t>
    <phoneticPr fontId="2"/>
  </si>
  <si>
    <t>警報設備の設置の状況</t>
    <phoneticPr fontId="2"/>
  </si>
  <si>
    <t>警報設備の劣化及び損傷の状況</t>
    <phoneticPr fontId="2"/>
  </si>
  <si>
    <t>(38)</t>
  </si>
  <si>
    <t>居室の採光及び換気</t>
    <phoneticPr fontId="2"/>
  </si>
  <si>
    <t>採光のための開口部の面積の確保の状況</t>
    <phoneticPr fontId="2"/>
  </si>
  <si>
    <t>(39)</t>
  </si>
  <si>
    <t>採光の妨げとなる物品の放置の状況</t>
    <phoneticPr fontId="2"/>
  </si>
  <si>
    <t>(40)</t>
  </si>
  <si>
    <t>換気のための開口部の面積の確保の状況</t>
    <phoneticPr fontId="2"/>
  </si>
  <si>
    <t>(41)</t>
  </si>
  <si>
    <t>換気設備の設置の状況</t>
    <phoneticPr fontId="2"/>
  </si>
  <si>
    <t>換気設備の作動の状況</t>
    <phoneticPr fontId="2"/>
  </si>
  <si>
    <t>換気の妨げとなる物品の放置の状況</t>
    <phoneticPr fontId="2"/>
  </si>
  <si>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</si>
  <si>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</si>
  <si>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(45)</t>
    <phoneticPr fontId="2"/>
  </si>
  <si>
    <t>吹付け石綿等の劣化の状況　</t>
    <rPh sb="0" eb="2">
      <t>フキツ</t>
    </rPh>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</si>
  <si>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</si>
  <si>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</si>
  <si>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避難施設等</t>
    <rPh sb="0" eb="2">
      <t>ヒナン</t>
    </rPh>
    <rPh sb="2" eb="4">
      <t>シセツ</t>
    </rPh>
    <rPh sb="4" eb="5">
      <t>ナド</t>
    </rPh>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</si>
  <si>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</si>
  <si>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</si>
  <si>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廊下</t>
    <rPh sb="0" eb="2">
      <t>ロウカ</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</si>
  <si>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</si>
  <si>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</si>
  <si>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出入口</t>
    <rPh sb="0" eb="2">
      <t>デイ</t>
    </rPh>
    <rPh sb="2" eb="3">
      <t>クチ</t>
    </rPh>
    <phoneticPr fontId="2"/>
  </si>
  <si>
    <t>出入口の確保の状況</t>
    <rPh sb="4" eb="6">
      <t>カクホ</t>
    </rPh>
    <rPh sb="7" eb="9">
      <t>ジョウキョウ</t>
    </rPh>
    <phoneticPr fontId="2"/>
  </si>
  <si>
    <t>屋上広場</t>
    <rPh sb="0" eb="2">
      <t>オクジョウ</t>
    </rPh>
    <rPh sb="2" eb="4">
      <t>ヒロバ</t>
    </rPh>
    <phoneticPr fontId="2"/>
  </si>
  <si>
    <t>屋上広場の確保の状況</t>
    <rPh sb="0" eb="2">
      <t>オクジョウ</t>
    </rPh>
    <rPh sb="2" eb="4">
      <t>ヒロバ</t>
    </rPh>
    <rPh sb="5" eb="7">
      <t>カクホ</t>
    </rPh>
    <rPh sb="8" eb="10">
      <t>ジョウキョウ</t>
    </rPh>
    <phoneticPr fontId="2"/>
  </si>
  <si>
    <t>避難上有効なバルコニー</t>
    <rPh sb="0" eb="2">
      <t>ヒナン</t>
    </rPh>
    <rPh sb="2" eb="3">
      <t>ジョウ</t>
    </rPh>
    <rPh sb="3" eb="5">
      <t>ユウコウ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</si>
  <si>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</si>
  <si>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</si>
  <si>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</si>
  <si>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階段</t>
    <rPh sb="0" eb="2">
      <t>カイダン</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</si>
  <si>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</si>
  <si>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</si>
  <si>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</si>
  <si>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</si>
  <si>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屋内に設けられた避難階段</t>
    <rPh sb="0" eb="2">
      <t>オクナイ</t>
    </rPh>
    <rPh sb="3" eb="4">
      <t>モウ</t>
    </rPh>
    <rPh sb="8" eb="10">
      <t>ヒナン</t>
    </rPh>
    <rPh sb="10" eb="12">
      <t>カイダン</t>
    </rPh>
    <phoneticPr fontId="2"/>
  </si>
  <si>
    <t>階段室の構造の確保の状況</t>
    <rPh sb="0" eb="3">
      <t>カイダンシツ</t>
    </rPh>
    <rPh sb="4" eb="6">
      <t>コウゾウ</t>
    </rPh>
    <rPh sb="7" eb="9">
      <t>カクホ</t>
    </rPh>
    <rPh sb="10" eb="12">
      <t>ジョウキョウ</t>
    </rPh>
    <phoneticPr fontId="2"/>
  </si>
  <si>
    <t>屋外に設けられた避難階段</t>
    <rPh sb="0" eb="2">
      <t>オクガイ</t>
    </rPh>
    <rPh sb="3" eb="4">
      <t>モウ</t>
    </rPh>
    <rPh sb="8" eb="10">
      <t>ヒナン</t>
    </rPh>
    <rPh sb="10" eb="12">
      <t>カイダン</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</si>
  <si>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</si>
  <si>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</si>
  <si>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(19)</t>
    <phoneticPr fontId="2"/>
  </si>
  <si>
    <t>特別避難階段</t>
    <rPh sb="0" eb="2">
      <t>トクベツ</t>
    </rPh>
    <rPh sb="2" eb="4">
      <t>ヒナン</t>
    </rPh>
    <rPh sb="4" eb="6">
      <t>カイダン</t>
    </rPh>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</si>
  <si>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</si>
  <si>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</si>
  <si>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付室等の排煙設備の設置の状況</t>
    <rPh sb="0" eb="1">
      <t>フ</t>
    </rPh>
    <rPh sb="1" eb="2">
      <t>シツ</t>
    </rPh>
    <rPh sb="2" eb="3">
      <t>トウ</t>
    </rPh>
    <rPh sb="4" eb="6">
      <t>ハイエン</t>
    </rPh>
    <rPh sb="6" eb="8">
      <t>セツビ</t>
    </rPh>
    <rPh sb="9" eb="11">
      <t>セッチ</t>
    </rPh>
    <rPh sb="12" eb="14">
      <t>ジョウキョウ</t>
    </rPh>
    <phoneticPr fontId="2"/>
  </si>
  <si>
    <t>(21)</t>
    <phoneticPr fontId="2"/>
  </si>
  <si>
    <t>(22)</t>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</si>
  <si>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</si>
  <si>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(23)</t>
    <phoneticPr fontId="2"/>
  </si>
  <si>
    <t>(24)</t>
    <phoneticPr fontId="2"/>
  </si>
  <si>
    <t>排煙設備等</t>
    <rPh sb="4" eb="5">
      <t>トウ</t>
    </rPh>
    <phoneticPr fontId="2"/>
  </si>
  <si>
    <t>防煙壁</t>
    <rPh sb="0" eb="1">
      <t>ボウ</t>
    </rPh>
    <rPh sb="1" eb="2">
      <t>エン</t>
    </rPh>
    <rPh sb="2" eb="3">
      <t>ヘキ</t>
    </rPh>
    <phoneticPr fontId="2"/>
  </si>
  <si>
    <t>防煙区画の設置の状況</t>
    <rPh sb="5" eb="7">
      <t>セッチ</t>
    </rPh>
    <rPh sb="8" eb="9">
      <t>ジョウ</t>
    </rPh>
    <phoneticPr fontId="2"/>
  </si>
  <si>
    <t>(25)</t>
    <phoneticPr fontId="2"/>
  </si>
  <si>
    <t>(26)</t>
    <phoneticPr fontId="2"/>
  </si>
  <si>
    <t>(27)</t>
    <phoneticPr fontId="2"/>
  </si>
  <si>
    <t>排煙設備</t>
    <rPh sb="0" eb="2">
      <t>ハイエン</t>
    </rPh>
    <rPh sb="2" eb="4">
      <t>セツビ</t>
    </rPh>
    <phoneticPr fontId="2"/>
  </si>
  <si>
    <t>排煙設備の設置の状況</t>
    <rPh sb="8" eb="9">
      <t>ジョウ</t>
    </rPh>
    <phoneticPr fontId="2"/>
  </si>
  <si>
    <t>(28)</t>
    <phoneticPr fontId="2"/>
  </si>
  <si>
    <t>(29)</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</si>
  <si>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</si>
  <si>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</si>
  <si>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</si>
  <si>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</si>
  <si>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</si>
  <si>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</si>
  <si>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</si>
  <si>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</si>
  <si>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
  </si>
  <si>
    <t>(33)</t>
    <phoneticPr fontId="2"/>
  </si>
  <si>
    <t>乗降ロビー等の排煙設備の設置の状況</t>
    <rPh sb="5" eb="6">
      <t>トウ</t>
    </rPh>
    <phoneticPr fontId="2"/>
  </si>
  <si>
    <t>(34)</t>
    <phoneticPr fontId="2"/>
  </si>
  <si>
    <t>(35)</t>
    <phoneticPr fontId="2"/>
  </si>
  <si>
    <t>(36)</t>
    <phoneticPr fontId="2"/>
  </si>
  <si>
    <t>物品の放置の状況</t>
    <phoneticPr fontId="2"/>
  </si>
  <si>
    <t>(37)</t>
    <phoneticPr fontId="2"/>
  </si>
  <si>
    <t>非常用の照明装置</t>
    <phoneticPr fontId="2"/>
  </si>
  <si>
    <t>非常用の照明装置の設置の状況</t>
    <phoneticPr fontId="2"/>
  </si>
  <si>
    <t>その他</t>
    <rPh sb="2" eb="3">
      <t>タ</t>
    </rPh>
    <phoneticPr fontId="2"/>
  </si>
  <si>
    <t>特殊な構造等</t>
    <phoneticPr fontId="2"/>
  </si>
  <si>
    <t>膜構造建築物の膜体、取付部材等</t>
    <rPh sb="0" eb="1">
      <t>マク</t>
    </rPh>
    <rPh sb="1" eb="3">
      <t>コウゾウ</t>
    </rPh>
    <rPh sb="3" eb="6">
      <t>ケンチクブツ</t>
    </rPh>
    <phoneticPr fontId="2"/>
  </si>
  <si>
    <t>膜体及び取付部材の劣化及び損傷の状況</t>
    <rPh sb="9" eb="11">
      <t>レッカ</t>
    </rPh>
    <rPh sb="11" eb="13">
      <t>オ</t>
    </rPh>
    <phoneticPr fontId="2"/>
  </si>
  <si>
    <t>膜張力及びケーブル張力の状況</t>
    <phoneticPr fontId="2"/>
  </si>
  <si>
    <t>免震構造建築物の免震層及び免震装置</t>
    <phoneticPr fontId="2"/>
  </si>
  <si>
    <t>免震装置の劣化及び損傷の状況（免震装置が可視状態にある場合に限る。）</t>
    <rPh sb="5" eb="7">
      <t>レッカ</t>
    </rPh>
    <rPh sb="7" eb="9">
      <t>オ</t>
    </rPh>
    <rPh sb="30" eb="31">
      <t>カギ</t>
    </rPh>
    <phoneticPr fontId="2"/>
  </si>
  <si>
    <t>上部構造の可動の状況</t>
    <phoneticPr fontId="2"/>
  </si>
  <si>
    <t>避雷設備</t>
    <rPh sb="0" eb="1">
      <t>サ</t>
    </rPh>
    <rPh sb="1" eb="2">
      <t>カミナリ</t>
    </rPh>
    <rPh sb="2" eb="4">
      <t>セツビ</t>
    </rPh>
    <phoneticPr fontId="2"/>
  </si>
  <si>
    <t>避雷針、避雷導線等の劣化及び損傷の状況</t>
    <rPh sb="0" eb="3">
      <t>ヒライシン</t>
    </rPh>
    <rPh sb="4" eb="5">
      <t>サ</t>
    </rPh>
    <rPh sb="5" eb="6">
      <t>カミナリ</t>
    </rPh>
    <rPh sb="6" eb="8">
      <t>ドウセン</t>
    </rPh>
    <rPh sb="12" eb="14">
      <t>オ</t>
    </rPh>
    <phoneticPr fontId="2"/>
  </si>
  <si>
    <t>煙突</t>
    <rPh sb="0" eb="2">
      <t>エントツ</t>
    </rPh>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</si>
  <si>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</si>
  <si>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</si>
  <si>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</si>
  <si>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</si>
  <si>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</si>
  <si>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上記以外の調査項目</t>
    <rPh sb="0" eb="2">
      <t>ジョウキ</t>
    </rPh>
    <rPh sb="2" eb="4">
      <t>イガイ</t>
    </rPh>
    <rPh sb="5" eb="7">
      <t>チョウサ</t>
    </rPh>
    <rPh sb="7" eb="9">
      <t>コウモク</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</si>
  <si>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</si>
  <si>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</si>
  <si>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□有（　　階）　□無</t>
    <rPh sb="0" eb="1">
      <t>アリ</t>
    </rPh>
    <rPh sb="4" eb="5">
      <t>カイ</t>
    </rPh>
    <rPh sb="8" eb="9">
      <t>ナシ</t>
    </rPh>
    <phoneticPr fontId="2"/>
  </si>
  <si>
    <t>特記事項</t>
    <rPh sb="0" eb="1">
      <t>トク</t>
    </rPh>
    <rPh sb="1" eb="3">
      <t>キジ</t>
    </rPh>
    <rPh sb="3" eb="4">
      <t>コウ</t>
    </rPh>
    <phoneticPr fontId="2"/>
  </si>
  <si>
    <t>調査項目</t>
    <rPh sb="0" eb="2">
      <t>チョウサ</t>
    </rPh>
    <rPh sb="2" eb="4">
      <t>コウモク</t>
    </rPh>
    <phoneticPr fontId="2"/>
  </si>
  <si>
    <t>指摘の具体的内容等</t>
    <rPh sb="0" eb="2">
      <t>シテキ</t>
    </rPh>
    <rPh sb="8" eb="9">
      <t>トウ</t>
    </rPh>
    <phoneticPr fontId="2"/>
  </si>
  <si>
    <t>改善策の具体的内容等</t>
    <rPh sb="9" eb="10">
      <t>トウ</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</si>
  <si>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</si>
  <si>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</si>
  <si>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</si>
  <si>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</si>
  <si>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t>⑦</t>
    <phoneticPr fontId="2"/>
  </si>
  <si>
    <t>　「検査結果」欄のうち「指摘なし」欄は、⑥に該当しない場合に○印を記入してください。</t>
    <phoneticPr fontId="2"/>
  </si>
  <si>
    <t>⑧</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</si>
  <si>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</si>
  <si>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</si>
  <si>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⑩</t>
    <phoneticPr fontId="2"/>
  </si>
  <si>
    <t>⑪</t>
    <phoneticPr fontId="2"/>
  </si>
  <si>
    <t>⑫</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</si>
  <si>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</si>
  <si>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⑬</t>
    <phoneticPr fontId="2"/>
  </si>
  <si>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2"/>
  </si>
  <si>
    <t>⑭</t>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</si>
  <si>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</si>
  <si>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調　査　結　果　図</t>
    <rPh sb="0" eb="1">
      <t>チョウ</t>
    </rPh>
    <rPh sb="2" eb="3">
      <t>サ</t>
    </rPh>
    <rPh sb="4" eb="5">
      <t>ムスブ</t>
    </rPh>
    <rPh sb="6" eb="7">
      <t>ハタシ</t>
    </rPh>
    <rPh sb="8" eb="9">
      <t>ズ</t>
    </rPh>
    <phoneticPr fontId="2"/>
  </si>
  <si>
    <t>調査項目</t>
  </si>
  <si>
    <t>敷地及び地盤</t>
  </si>
  <si>
    <t>地盤</t>
  </si>
  <si>
    <t>敷地</t>
  </si>
  <si>
    <t>(3)から(5)</t>
    <phoneticPr fontId="2"/>
  </si>
  <si>
    <t>敷地内の通路</t>
    <phoneticPr fontId="2"/>
  </si>
  <si>
    <t>(6)から(7)</t>
    <phoneticPr fontId="2"/>
  </si>
  <si>
    <t>塀等</t>
    <rPh sb="0" eb="1">
      <t>ヘイ</t>
    </rPh>
    <rPh sb="1" eb="2">
      <t>ナド</t>
    </rPh>
    <phoneticPr fontId="2"/>
  </si>
  <si>
    <t>(8)から(9)</t>
    <phoneticPr fontId="2"/>
  </si>
  <si>
    <t>建築物の外部</t>
  </si>
  <si>
    <t>(1)から(2)</t>
    <phoneticPr fontId="2"/>
  </si>
  <si>
    <t>基礎</t>
  </si>
  <si>
    <t>(3)から(4)</t>
    <phoneticPr fontId="2"/>
  </si>
  <si>
    <t>土台（木造に限る。）</t>
  </si>
  <si>
    <t>(5)から(18)</t>
    <phoneticPr fontId="2"/>
  </si>
  <si>
    <t>外壁</t>
  </si>
  <si>
    <t>屋上及び屋根</t>
  </si>
  <si>
    <t>屋上面の状況</t>
    <rPh sb="4" eb="6">
      <t>ジョウキョウ</t>
    </rPh>
    <phoneticPr fontId="2"/>
  </si>
  <si>
    <t>(2)から(5)</t>
    <phoneticPr fontId="2"/>
  </si>
  <si>
    <t>屋上周りの状況（屋上面を除く。）</t>
    <rPh sb="5" eb="7">
      <t>ジョウキョウ</t>
    </rPh>
    <phoneticPr fontId="2"/>
  </si>
  <si>
    <t>屋根（屋上面を除く。）</t>
    <phoneticPr fontId="2"/>
  </si>
  <si>
    <t>機器及び工作物（冷却塔設備、等）</t>
    <rPh sb="10" eb="11">
      <t>トウ</t>
    </rPh>
    <phoneticPr fontId="2"/>
  </si>
  <si>
    <t>建築物の内部</t>
  </si>
  <si>
    <t>(1)から(5)</t>
    <phoneticPr fontId="2"/>
  </si>
  <si>
    <t>防火区画</t>
  </si>
  <si>
    <t>(6)から(16)</t>
    <phoneticPr fontId="2"/>
  </si>
  <si>
    <t>壁の室内に面する部分</t>
  </si>
  <si>
    <t>(17)から(22)</t>
    <phoneticPr fontId="2"/>
  </si>
  <si>
    <t>床</t>
  </si>
  <si>
    <t>(23)から(25)</t>
    <phoneticPr fontId="2"/>
  </si>
  <si>
    <t>天井</t>
  </si>
  <si>
    <t>由</t>
    <rPh sb="0" eb="1">
      <t>ヨシ</t>
    </rPh>
    <phoneticPr fontId="2"/>
  </si>
  <si>
    <t>：</t>
    <phoneticPr fontId="2"/>
  </si>
  <si>
    <t>注</t>
    <rPh sb="0" eb="1">
      <t>チュウ</t>
    </rPh>
    <phoneticPr fontId="2"/>
  </si>
  <si>
    <t>意</t>
    <rPh sb="0" eb="1">
      <t>イ</t>
    </rPh>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</si>
  <si>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</si>
  <si>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</si>
  <si>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</si>
  <si>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別紙</t>
    <rPh sb="0" eb="2">
      <t>ベッシ</t>
    </rPh>
    <phoneticPr fontId="2"/>
  </si>
  <si>
    <t>※行が不足する場合は適宜追加してください。</t>
    <rPh sb="1" eb="2">
      <t>ギョウ</t>
    </rPh>
    <rPh sb="3" eb="5">
      <t>フソク</t>
    </rPh>
    <rPh sb="7" eb="9">
      <t>バアイ</t>
    </rPh>
    <rPh sb="10" eb="12">
      <t>テキギ</t>
    </rPh>
    <rPh sb="12" eb="14">
      <t>ツイカ</t>
    </rPh>
    <phoneticPr fontId="2"/>
  </si>
  <si>
    <t>）</t>
    <phoneticPr fontId="2"/>
  </si>
  <si>
    <t>調査結果表
（第四第一号に掲げる建築物）</t>
    <rPh sb="0" eb="2">
      <t>チョウサ</t>
    </rPh>
    <rPh sb="2" eb="5">
      <t>ケッカヒョウ</t>
    </rPh>
    <phoneticPr fontId="2"/>
  </si>
  <si>
    <t>対象外項目</t>
    <rPh sb="0" eb="3">
      <t>タイショウガイ</t>
    </rPh>
    <rPh sb="3" eb="5">
      <t>コウモク</t>
    </rPh>
    <phoneticPr fontId="2"/>
  </si>
  <si>
    <t>防火設備（防火扉、防火シャッターその他これらに類するものに限る。）又は戸（令第112条第19項第２号に掲げる戸に限る。）</t>
    <rPh sb="0" eb="2">
      <t>ボウカ</t>
    </rPh>
    <rPh sb="2" eb="4">
      <t>セツビ</t>
    </rPh>
    <rPh sb="5" eb="7">
      <t>ボウカ</t>
    </rPh>
    <rPh sb="7" eb="8">
      <t>トビラ</t>
    </rPh>
    <rPh sb="9" eb="11">
      <t>ボウカ</t>
    </rPh>
    <rPh sb="18" eb="19">
      <t>タ</t>
    </rPh>
    <rPh sb="23" eb="24">
      <t>ルイ</t>
    </rPh>
    <rPh sb="29" eb="30">
      <t>カギ</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2"/>
  </si>
  <si>
    <t>常閉防火設備等の本体及び枠の劣化及び損傷の状況</t>
    <rPh sb="0" eb="2">
      <t>ジョウヘイ</t>
    </rPh>
    <rPh sb="2" eb="4">
      <t>ボウカ</t>
    </rPh>
    <rPh sb="4" eb="6">
      <t>セツビ</t>
    </rPh>
    <rPh sb="6" eb="7">
      <t>トウ</t>
    </rPh>
    <rPh sb="8" eb="10">
      <t>ホンタイ</t>
    </rPh>
    <rPh sb="10" eb="11">
      <t>オヨ</t>
    </rPh>
    <rPh sb="12" eb="13">
      <t>ワク</t>
    </rPh>
    <rPh sb="14" eb="16">
      <t>レッカ</t>
    </rPh>
    <rPh sb="16" eb="17">
      <t>オヨ</t>
    </rPh>
    <rPh sb="18" eb="20">
      <t>ソンショウ</t>
    </rPh>
    <rPh sb="21" eb="23">
      <t>ジョウキョウ</t>
    </rPh>
    <phoneticPr fontId="2"/>
  </si>
  <si>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2"/>
  </si>
  <si>
    <t>常閉防火設備等の閉鎖又は作動の障害となる物品の放置並びに照明器具及び懸垂物等の状況</t>
    <phoneticPr fontId="2"/>
  </si>
  <si>
    <t>常時閉鎖した状態にある戸の固定の状況</t>
    <phoneticPr fontId="2"/>
  </si>
  <si>
    <t>スプリンクラー設備</t>
    <phoneticPr fontId="2"/>
  </si>
  <si>
    <t>令和６年国土交通省告示第284号第１第１号又は第２号ニに規定するスプリンクラー設備</t>
    <phoneticPr fontId="2"/>
  </si>
  <si>
    <t>スプリンクラー設備の設置の状況</t>
    <phoneticPr fontId="2"/>
  </si>
  <si>
    <t>スプリンクラー設備の劣化及び損傷の状況</t>
    <phoneticPr fontId="2"/>
  </si>
  <si>
    <t>(42)</t>
    <phoneticPr fontId="2"/>
  </si>
  <si>
    <t>(43)</t>
    <phoneticPr fontId="2"/>
  </si>
  <si>
    <t>　</t>
    <phoneticPr fontId="2"/>
  </si>
  <si>
    <t>(44)</t>
    <phoneticPr fontId="2"/>
  </si>
  <si>
    <t>防煙壁の劣化及び損傷の状況</t>
    <phoneticPr fontId="2"/>
  </si>
  <si>
    <t>排煙口の維持保全の状況</t>
    <phoneticPr fontId="2"/>
  </si>
  <si>
    <t>乗降ロビー等の外気に向かって開くことができる窓の状況</t>
    <rPh sb="0" eb="2">
      <t>ジョウコウ</t>
    </rPh>
    <rPh sb="5" eb="6">
      <t>トウ</t>
    </rPh>
    <rPh sb="24" eb="26">
      <t>ジョウキョウ</t>
    </rPh>
    <phoneticPr fontId="2"/>
  </si>
  <si>
    <t>付4(1)</t>
    <phoneticPr fontId="2"/>
  </si>
  <si>
    <t>防火設備（防火扉、防火シャッターその他これらに類するものに限る。）</t>
    <phoneticPr fontId="2"/>
  </si>
  <si>
    <t>常閉防火扉の閉鎖又は作動の障害となる物品の放置並びに照明器具及び懸垂物等の状況</t>
    <rPh sb="4" eb="5">
      <t>トビラ</t>
    </rPh>
    <phoneticPr fontId="2"/>
  </si>
  <si>
    <t>付4(2)</t>
  </si>
  <si>
    <t>常閉防火扉の取付けの状況</t>
    <rPh sb="6" eb="8">
      <t>トリツ</t>
    </rPh>
    <phoneticPr fontId="2"/>
  </si>
  <si>
    <t>付4(3)</t>
  </si>
  <si>
    <t>常閉防火扉の本体、枠及び金物の劣化及び損傷の状況</t>
    <rPh sb="4" eb="5">
      <t>トビラ</t>
    </rPh>
    <rPh sb="10" eb="11">
      <t>オヨ</t>
    </rPh>
    <rPh sb="12" eb="14">
      <t>カナモノ</t>
    </rPh>
    <phoneticPr fontId="2"/>
  </si>
  <si>
    <t>付4(4)</t>
  </si>
  <si>
    <t>常閉防火扉の固定の状況</t>
    <phoneticPr fontId="2"/>
  </si>
  <si>
    <t>付4(5)</t>
  </si>
  <si>
    <t>人の通行の用に供する部分に設ける常閉防火扉の作動の状況</t>
    <rPh sb="0" eb="1">
      <t>ヒト</t>
    </rPh>
    <rPh sb="2" eb="4">
      <t>ツウコウ</t>
    </rPh>
    <rPh sb="5" eb="6">
      <t>ヨウ</t>
    </rPh>
    <rPh sb="7" eb="8">
      <t>キョウ</t>
    </rPh>
    <rPh sb="10" eb="12">
      <t>ブブン</t>
    </rPh>
    <rPh sb="13" eb="14">
      <t>モウ</t>
    </rPh>
    <rPh sb="20" eb="21">
      <t>トビラ</t>
    </rPh>
    <phoneticPr fontId="2"/>
  </si>
  <si>
    <t>付4(6)</t>
  </si>
  <si>
    <t>居室の換気</t>
    <phoneticPr fontId="2"/>
  </si>
  <si>
    <t>付4(7)</t>
  </si>
  <si>
    <t>避難施設等</t>
    <rPh sb="0" eb="4">
      <t>ヒナンシセツ</t>
    </rPh>
    <rPh sb="4" eb="5">
      <t>ナド</t>
    </rPh>
    <phoneticPr fontId="2"/>
  </si>
  <si>
    <t>付5(1)</t>
    <phoneticPr fontId="2"/>
  </si>
  <si>
    <t>特別避難階段</t>
    <phoneticPr fontId="2"/>
  </si>
  <si>
    <t>階段室又は付室の排煙設備の作動の状況</t>
    <rPh sb="0" eb="3">
      <t>カイダンシツ</t>
    </rPh>
    <rPh sb="3" eb="4">
      <t>マタ</t>
    </rPh>
    <rPh sb="5" eb="6">
      <t>ツキ</t>
    </rPh>
    <rPh sb="6" eb="7">
      <t>シツ</t>
    </rPh>
    <phoneticPr fontId="2"/>
  </si>
  <si>
    <t>付5(2)</t>
  </si>
  <si>
    <t>排煙設備等</t>
    <phoneticPr fontId="2"/>
  </si>
  <si>
    <t>防煙壁</t>
    <phoneticPr fontId="2"/>
  </si>
  <si>
    <t>可動式防煙壁の作動の状況</t>
    <phoneticPr fontId="2"/>
  </si>
  <si>
    <t>付5(3)</t>
  </si>
  <si>
    <t>排煙設備</t>
    <phoneticPr fontId="2"/>
  </si>
  <si>
    <t>排煙設備の作動の状況</t>
    <phoneticPr fontId="2"/>
  </si>
  <si>
    <t>付5(4)</t>
  </si>
  <si>
    <t>昇降路又は乗降ロビーの排煙設備の作動の状況</t>
    <rPh sb="0" eb="3">
      <t>ショウコウロ</t>
    </rPh>
    <rPh sb="3" eb="4">
      <t>マタ</t>
    </rPh>
    <phoneticPr fontId="2"/>
  </si>
  <si>
    <t>付5(5)</t>
  </si>
  <si>
    <t>非常用の照明装置の作動の状況</t>
    <phoneticPr fontId="2"/>
  </si>
  <si>
    <t>付5(6)</t>
  </si>
  <si>
    <t>照明の妨げとなる物品の放置の状況</t>
    <phoneticPr fontId="2"/>
  </si>
  <si>
    <t>　この書類は、建築物ごとに作成してください。</t>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</si>
  <si>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記入不要です。</t>
    <phoneticPr fontId="2"/>
  </si>
  <si>
    <t>　該当しない調査項目がある場合は、その「調査結果」欄及び「担当検査者番号」欄に「－」を記入してください。</t>
    <phoneticPr fontId="2"/>
  </si>
  <si>
    <t>　「担当調査者番号」欄は、「調査に関与した調査者」欄で記入した番号、記号等を記入してください。ただし、当該建築物の調査を行った調査者が１人の場合は、記入不要です。</t>
    <phoneticPr fontId="2"/>
  </si>
  <si>
    <t>　７「上記以外の調査項目」欄は、第２の規定により特定行政庁が調査項目等を付加している場合に、当該調査項目等を追加し、⑤から⑨までに準じて調査結果等を記入してください。</t>
    <phoneticPr fontId="2"/>
  </si>
  <si>
    <t>　「その他確認事項」は、法第12条第３項の規定による検査を要する常時閉鎖した状態にある防火扉（各階の主要なものに限る。）及び随時閉鎖又は作動をできる防火設備（防火ダンパーを除く。）の設置の有無を確認し、該当するチェックボックスに「レ」マークを入れてください。「有」の場合は、当該防火設備が設置されている階を記入してください。</t>
    <phoneticPr fontId="2"/>
  </si>
  <si>
    <t>(26)から(32)</t>
    <phoneticPr fontId="2"/>
  </si>
  <si>
    <t>防火設備又は戸</t>
    <phoneticPr fontId="2"/>
  </si>
  <si>
    <t>(33)</t>
    <phoneticPr fontId="2"/>
  </si>
  <si>
    <t>照明器具、懸垂物等</t>
    <phoneticPr fontId="2"/>
  </si>
  <si>
    <t>(34)から(35)</t>
    <phoneticPr fontId="2"/>
  </si>
  <si>
    <t>警報設備</t>
    <phoneticPr fontId="2"/>
  </si>
  <si>
    <t>(36)から(37)</t>
    <phoneticPr fontId="2"/>
  </si>
  <si>
    <t>スプリンクラー設備</t>
    <phoneticPr fontId="2"/>
  </si>
  <si>
    <t>(38)から(41)</t>
    <phoneticPr fontId="2"/>
  </si>
  <si>
    <t>居室の採光及び換気</t>
    <phoneticPr fontId="2"/>
  </si>
  <si>
    <t>(42)から(45)</t>
    <phoneticPr fontId="2"/>
  </si>
  <si>
    <t>石綿等を添加した建築材料</t>
    <phoneticPr fontId="2"/>
  </si>
  <si>
    <t>5</t>
    <phoneticPr fontId="2"/>
  </si>
  <si>
    <t>避難施設等</t>
    <phoneticPr fontId="2"/>
  </si>
  <si>
    <t>(1)</t>
    <phoneticPr fontId="2"/>
  </si>
  <si>
    <t>令第120条第２項に規定する通路</t>
    <phoneticPr fontId="2"/>
  </si>
  <si>
    <t>(2)から(3)</t>
    <phoneticPr fontId="2"/>
  </si>
  <si>
    <t>廊下</t>
    <phoneticPr fontId="2"/>
  </si>
  <si>
    <t>(4)から(5)</t>
    <phoneticPr fontId="2"/>
  </si>
  <si>
    <t>出入口</t>
    <phoneticPr fontId="2"/>
  </si>
  <si>
    <t>(6)</t>
    <phoneticPr fontId="2"/>
  </si>
  <si>
    <t>屋上広場</t>
    <phoneticPr fontId="2"/>
  </si>
  <si>
    <t>(7)から(10)</t>
    <phoneticPr fontId="2"/>
  </si>
  <si>
    <t>避難上有効なバルコニー</t>
    <phoneticPr fontId="2"/>
  </si>
  <si>
    <t>(11)から(22)</t>
    <phoneticPr fontId="2"/>
  </si>
  <si>
    <t>階段</t>
    <phoneticPr fontId="2"/>
  </si>
  <si>
    <t>(24)から(26)</t>
    <phoneticPr fontId="2"/>
  </si>
  <si>
    <t>排煙設備等</t>
    <phoneticPr fontId="2"/>
  </si>
  <si>
    <t>(27)から(33)</t>
    <phoneticPr fontId="2"/>
  </si>
  <si>
    <t>その他の設備等　</t>
    <phoneticPr fontId="2"/>
  </si>
  <si>
    <t>6</t>
    <phoneticPr fontId="2"/>
  </si>
  <si>
    <t>その他</t>
    <phoneticPr fontId="2"/>
  </si>
  <si>
    <t>(1)から(4)</t>
    <phoneticPr fontId="2"/>
  </si>
  <si>
    <t>特殊な構造等</t>
    <phoneticPr fontId="2"/>
  </si>
  <si>
    <t>(5)</t>
    <phoneticPr fontId="2"/>
  </si>
  <si>
    <t>避雷設備</t>
    <phoneticPr fontId="2"/>
  </si>
  <si>
    <t>(6)から(9)</t>
    <phoneticPr fontId="2"/>
  </si>
  <si>
    <t>煙突</t>
    <phoneticPr fontId="2"/>
  </si>
  <si>
    <t>7</t>
    <phoneticPr fontId="2"/>
  </si>
  <si>
    <t>上記以外の調査項目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</si>
</sst>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b/>
      <sz val="9"/>
      <color indexed="81"/>
      <name val="MS P ゴシック"/>
      <family val="3"/>
      <charset val="128"/>
    </font>
    <font>
      <sz val="9"/>
      <name val="ＭＳ Ｐ明朝"/>
      <family val="1"/>
      <charset val="128"/>
    </font>
    <font>
      <sz val="11"/>
      <color theme="1"/>
      <name val="ＭＳ Ｐゴシック"/>
      <family val="3"/>
      <charset val="128"/>
      <scheme val="minor"/>
    </font>
    <font>
      <b/>
      <sz val="9"/>
      <name val="ＭＳ Ｐゴシック"/>
      <family val="3"/>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明朝"/>
      <family val="1"/>
      <charset val="128"/>
    </font>
    <font>
      <b/>
      <sz val="8"/>
      <name val="ＭＳ ゴシック"/>
      <family val="3"/>
      <charset val="128"/>
    </font>
    <font>
      <sz val="8"/>
      <name val="ＭＳ Ｐゴシック"/>
      <family val="3"/>
      <charset val="128"/>
    </font>
    <font>
      <b/>
      <sz val="18"/>
      <color rgb="FF0033CC"/>
      <name val="ＭＳ Ｐゴシック"/>
      <family val="3"/>
      <charset val="128"/>
    </font>
    <font>
      <sz val="11"/>
      <color rgb="FF0033CC"/>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ＭＳ Ｐゴシック"/>
      <family val="3"/>
      <charset val="128"/>
    </font>
    <font>
      <sz val="10"/>
      <color indexed="81"/>
      <name val="MS P ゴシック"/>
      <family val="3"/>
      <charset val="128"/>
    </font>
    <font>
      <sz val="10"/>
      <color indexed="81"/>
      <name val="ＭＳ Ｐゴシック"/>
      <family val="3"/>
      <charset val="128"/>
    </font>
    <font>
      <sz val="11"/>
      <name val="ＭＳ ゴシック"/>
      <family val="3"/>
      <charset val="128"/>
    </font>
    <font>
      <b/>
      <sz val="11"/>
      <name val="ＭＳ ゴシック"/>
      <family val="3"/>
      <charset val="128"/>
    </font>
    <font>
      <sz val="6"/>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s>
  <borders count="6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theme="1"/>
      </bottom>
      <diagonal/>
    </border>
    <border>
      <left/>
      <right/>
      <top style="dotted">
        <color theme="1"/>
      </top>
      <bottom style="dotted">
        <color theme="1"/>
      </bottom>
      <diagonal/>
    </border>
    <border>
      <left/>
      <right/>
      <top style="dotted">
        <color theme="1"/>
      </top>
      <bottom style="thin">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theme="1"/>
      </top>
      <bottom style="dotted">
        <color theme="1"/>
      </bottom>
      <diagonal/>
    </border>
    <border>
      <left/>
      <right/>
      <top style="dotted">
        <color theme="1"/>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cellStyleXfs>
  <cellXfs count="504">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1" xfId="0" applyFont="1" applyBorder="1">
      <alignment vertical="center"/>
    </xf>
    <xf numFmtId="0" fontId="0" fillId="0" borderId="1" xfId="0" applyBorder="1">
      <alignment vertical="center"/>
    </xf>
    <xf numFmtId="0" fontId="10" fillId="0" borderId="1" xfId="0" applyFont="1" applyBorder="1" applyAlignment="1">
      <alignment horizontal="center" vertical="center"/>
    </xf>
    <xf numFmtId="0" fontId="6" fillId="0" borderId="8" xfId="0" applyFont="1" applyBorder="1">
      <alignment vertical="center"/>
    </xf>
    <xf numFmtId="0" fontId="6" fillId="0" borderId="0" xfId="0" applyFont="1" applyBorder="1">
      <alignment vertical="center"/>
    </xf>
    <xf numFmtId="0" fontId="0" fillId="0" borderId="0" xfId="0" applyBorder="1">
      <alignment vertical="center"/>
    </xf>
    <xf numFmtId="0" fontId="10" fillId="0" borderId="0"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8" fillId="0" borderId="2" xfId="0" applyFont="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2"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Fill="1" applyAlignment="1" applyProtection="1">
      <alignment horizontal="center" vertical="center"/>
    </xf>
    <xf numFmtId="0" fontId="8" fillId="0" borderId="0" xfId="0" applyFont="1" applyFill="1" applyAlignment="1" applyProtection="1">
      <alignment vertical="center"/>
    </xf>
    <xf numFmtId="0" fontId="8" fillId="0" borderId="0" xfId="0" applyFont="1" applyAlignment="1" applyProtection="1">
      <alignment horizontal="right" vertical="top"/>
    </xf>
    <xf numFmtId="0" fontId="8" fillId="0" borderId="0" xfId="0" applyFont="1" applyAlignment="1" applyProtection="1">
      <alignment vertical="center"/>
    </xf>
    <xf numFmtId="0" fontId="8" fillId="0" borderId="0" xfId="0" applyFont="1" applyAlignment="1" applyProtection="1">
      <alignment horizontal="left" vertical="center"/>
      <protection locked="0"/>
    </xf>
    <xf numFmtId="0" fontId="12" fillId="0" borderId="0" xfId="0" applyFont="1">
      <alignment vertical="center"/>
    </xf>
    <xf numFmtId="0" fontId="12" fillId="0" borderId="15" xfId="0" applyFont="1" applyBorder="1">
      <alignment vertical="center"/>
    </xf>
    <xf numFmtId="0" fontId="12" fillId="0" borderId="12" xfId="0" applyFont="1" applyBorder="1">
      <alignment vertical="center"/>
    </xf>
    <xf numFmtId="0" fontId="12" fillId="0" borderId="14" xfId="0" applyFont="1" applyBorder="1">
      <alignmen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4" xfId="0" applyFont="1" applyBorder="1" applyAlignment="1">
      <alignment horizontal="center" vertical="center" wrapText="1"/>
    </xf>
    <xf numFmtId="0" fontId="15" fillId="0" borderId="12" xfId="0" applyFont="1" applyBorder="1" applyAlignment="1"/>
    <xf numFmtId="0" fontId="15" fillId="0" borderId="27" xfId="0" applyFont="1" applyBorder="1" applyAlignment="1"/>
    <xf numFmtId="0" fontId="15" fillId="0" borderId="24" xfId="0" applyFont="1" applyBorder="1" applyAlignment="1"/>
    <xf numFmtId="0" fontId="15" fillId="0" borderId="29" xfId="0" applyFont="1" applyBorder="1" applyAlignment="1"/>
    <xf numFmtId="0" fontId="12" fillId="0" borderId="17" xfId="0" applyFont="1" applyBorder="1">
      <alignment vertical="center"/>
    </xf>
    <xf numFmtId="0" fontId="12" fillId="0" borderId="18"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left" vertical="top" wrapText="1"/>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left" vertical="top" wrapText="1"/>
    </xf>
    <xf numFmtId="0" fontId="12" fillId="0" borderId="0" xfId="0" applyFont="1" applyAlignment="1">
      <alignment horizontal="right" vertical="top"/>
    </xf>
    <xf numFmtId="0" fontId="3" fillId="0" borderId="0" xfId="0" applyFont="1" applyProtection="1">
      <alignment vertical="center"/>
    </xf>
    <xf numFmtId="0" fontId="12" fillId="0" borderId="5"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shrinkToFit="1"/>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Font="1" applyProtection="1">
      <alignment vertical="center"/>
    </xf>
    <xf numFmtId="0" fontId="11" fillId="0" borderId="0" xfId="0" applyFont="1">
      <alignment vertical="center"/>
    </xf>
    <xf numFmtId="0" fontId="14" fillId="0" borderId="0" xfId="0" applyFont="1">
      <alignment vertical="center"/>
    </xf>
    <xf numFmtId="0" fontId="16" fillId="0" borderId="58" xfId="0" applyFont="1" applyBorder="1" applyAlignment="1">
      <alignment horizontal="center"/>
    </xf>
    <xf numFmtId="0" fontId="12" fillId="0" borderId="26" xfId="0" quotePrefix="1" applyFont="1" applyBorder="1" applyAlignment="1">
      <alignment horizontal="center" vertical="top"/>
    </xf>
    <xf numFmtId="49" fontId="12" fillId="0" borderId="26" xfId="0" quotePrefix="1" applyNumberFormat="1" applyFont="1" applyBorder="1" applyAlignment="1">
      <alignment horizontal="center" vertical="top"/>
    </xf>
    <xf numFmtId="0" fontId="12" fillId="0" borderId="28" xfId="0" quotePrefix="1" applyFont="1" applyBorder="1" applyAlignment="1">
      <alignment horizontal="center" vertical="top"/>
    </xf>
    <xf numFmtId="0" fontId="12" fillId="0" borderId="26" xfId="0" quotePrefix="1" applyFont="1" applyBorder="1" applyAlignment="1">
      <alignment horizontal="center" vertical="top" wrapText="1"/>
    </xf>
    <xf numFmtId="0" fontId="12" fillId="0" borderId="28" xfId="0" quotePrefix="1" applyFont="1" applyBorder="1" applyAlignment="1">
      <alignment horizontal="center" vertical="top" wrapText="1"/>
    </xf>
    <xf numFmtId="49" fontId="12" fillId="0" borderId="26" xfId="0" quotePrefix="1" applyNumberFormat="1" applyFont="1" applyBorder="1" applyAlignment="1">
      <alignment horizontal="center" vertical="top" wrapText="1"/>
    </xf>
    <xf numFmtId="0" fontId="12" fillId="0" borderId="4" xfId="0" applyFont="1" applyBorder="1" applyAlignment="1">
      <alignment horizontal="center" vertical="center" wrapText="1"/>
    </xf>
    <xf numFmtId="0" fontId="12" fillId="0" borderId="27" xfId="0" applyFont="1" applyBorder="1">
      <alignment vertical="center"/>
    </xf>
    <xf numFmtId="0" fontId="12" fillId="0" borderId="21" xfId="0" applyFont="1" applyBorder="1" applyAlignment="1">
      <alignment horizontal="left" vertical="top" wrapText="1"/>
    </xf>
    <xf numFmtId="0" fontId="12" fillId="0" borderId="22" xfId="0" applyFont="1" applyBorder="1" applyAlignment="1">
      <alignment horizontal="center" vertical="center" wrapText="1"/>
    </xf>
    <xf numFmtId="0" fontId="12" fillId="0" borderId="29" xfId="0" applyFont="1" applyBorder="1">
      <alignment vertical="center"/>
    </xf>
    <xf numFmtId="49" fontId="12" fillId="0" borderId="3" xfId="3" applyNumberFormat="1" applyFont="1" applyBorder="1" applyAlignment="1">
      <alignment horizontal="center"/>
    </xf>
    <xf numFmtId="49" fontId="11" fillId="0" borderId="3" xfId="3" applyNumberFormat="1" applyFont="1" applyBorder="1" applyAlignment="1">
      <alignment horizontal="center"/>
    </xf>
    <xf numFmtId="49" fontId="12" fillId="0" borderId="3" xfId="3" applyNumberFormat="1" applyFont="1" applyBorder="1" applyAlignment="1">
      <alignment horizontal="center" wrapText="1"/>
    </xf>
    <xf numFmtId="0" fontId="11" fillId="0" borderId="3" xfId="3" applyFont="1" applyBorder="1" applyAlignment="1"/>
    <xf numFmtId="0" fontId="11" fillId="0" borderId="4" xfId="3" applyFont="1" applyBorder="1" applyAlignment="1"/>
    <xf numFmtId="0" fontId="11" fillId="0" borderId="5" xfId="3" applyFont="1" applyBorder="1" applyAlignment="1"/>
    <xf numFmtId="49" fontId="12" fillId="0" borderId="3" xfId="3" applyNumberFormat="1" applyFont="1" applyFill="1" applyBorder="1" applyAlignment="1">
      <alignment horizontal="center"/>
    </xf>
    <xf numFmtId="0" fontId="12" fillId="0" borderId="3" xfId="3" applyFont="1" applyBorder="1" applyAlignment="1"/>
    <xf numFmtId="0" fontId="12" fillId="0" borderId="4" xfId="3" applyFont="1" applyBorder="1" applyAlignment="1"/>
    <xf numFmtId="0" fontId="12" fillId="0" borderId="5" xfId="3" applyFont="1" applyBorder="1" applyAlignment="1"/>
    <xf numFmtId="0" fontId="12" fillId="0" borderId="7" xfId="3" applyFont="1" applyBorder="1" applyAlignment="1"/>
    <xf numFmtId="0" fontId="12" fillId="0" borderId="1" xfId="3" applyFont="1" applyBorder="1" applyAlignment="1"/>
    <xf numFmtId="0" fontId="12" fillId="0" borderId="6" xfId="3" applyFont="1" applyBorder="1" applyAlignment="1"/>
    <xf numFmtId="49" fontId="11" fillId="0" borderId="7" xfId="3" applyNumberFormat="1" applyFont="1" applyBorder="1" applyAlignment="1">
      <alignment horizontal="center"/>
    </xf>
    <xf numFmtId="0" fontId="11" fillId="0" borderId="7" xfId="3" applyFont="1" applyBorder="1" applyAlignment="1"/>
    <xf numFmtId="0" fontId="11" fillId="0" borderId="1" xfId="3" applyFont="1" applyBorder="1" applyAlignment="1"/>
    <xf numFmtId="0" fontId="11" fillId="0" borderId="6" xfId="3" applyFont="1" applyBorder="1" applyAlignment="1"/>
    <xf numFmtId="0" fontId="0" fillId="2" borderId="0" xfId="0"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5" fillId="2" borderId="0" xfId="0" applyFont="1" applyFill="1" applyAlignment="1">
      <alignment horizontal="left"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0" xfId="0" applyFont="1" applyFill="1" applyAlignment="1">
      <alignment horizontal="center" vertical="center"/>
    </xf>
    <xf numFmtId="40" fontId="5" fillId="2" borderId="0" xfId="1" applyNumberFormat="1" applyFont="1" applyFill="1">
      <alignment vertical="center"/>
    </xf>
    <xf numFmtId="0" fontId="4" fillId="2" borderId="0" xfId="0" applyFont="1" applyFill="1">
      <alignment vertical="center"/>
    </xf>
    <xf numFmtId="0" fontId="3"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0" xfId="0" applyFont="1" applyBorder="1" applyAlignment="1" applyProtection="1">
      <alignment vertical="center"/>
    </xf>
    <xf numFmtId="0" fontId="5" fillId="3" borderId="42" xfId="0" applyFont="1" applyFill="1" applyBorder="1" applyAlignment="1" applyProtection="1">
      <alignment horizontal="left" vertical="center" shrinkToFit="1"/>
      <protection locked="0"/>
    </xf>
    <xf numFmtId="40" fontId="5" fillId="3" borderId="42" xfId="1" applyNumberFormat="1" applyFont="1" applyFill="1" applyBorder="1" applyAlignment="1" applyProtection="1">
      <alignment horizontal="right" vertical="center"/>
      <protection locked="0"/>
    </xf>
    <xf numFmtId="0" fontId="6" fillId="0" borderId="0" xfId="0" applyFont="1" applyAlignment="1" applyProtection="1">
      <alignment horizontal="center" vertical="center"/>
    </xf>
    <xf numFmtId="0" fontId="3" fillId="2" borderId="0" xfId="0" applyFont="1" applyFill="1" applyAlignment="1">
      <alignment horizontal="center" vertical="center"/>
    </xf>
    <xf numFmtId="0" fontId="0" fillId="0" borderId="0" xfId="0" applyFont="1" applyAlignment="1" applyProtection="1">
      <alignment vertical="center"/>
    </xf>
    <xf numFmtId="0" fontId="6" fillId="0" borderId="0" xfId="0" applyFont="1" applyBorder="1" applyAlignment="1" applyProtection="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2" borderId="0" xfId="0" applyFont="1" applyFill="1" applyBorder="1" applyAlignment="1">
      <alignment horizontal="center" vertical="center"/>
    </xf>
    <xf numFmtId="0" fontId="5" fillId="0" borderId="0" xfId="0" applyFont="1" applyBorder="1" applyAlignment="1" applyProtection="1">
      <alignment horizontal="left" vertical="center" shrinkToFit="1"/>
      <protection locked="0"/>
    </xf>
    <xf numFmtId="0" fontId="3" fillId="0" borderId="0" xfId="0" applyFont="1" applyAlignment="1" applyProtection="1">
      <alignment horizontal="center" vertical="center"/>
    </xf>
    <xf numFmtId="0" fontId="0" fillId="0" borderId="0" xfId="0" applyProtection="1">
      <alignment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0" fillId="0" borderId="2" xfId="0" applyBorder="1" applyAlignment="1" applyProtection="1">
      <alignment horizontal="center" vertical="center"/>
    </xf>
    <xf numFmtId="0" fontId="5" fillId="0" borderId="0" xfId="0" applyFont="1" applyAlignment="1" applyProtection="1">
      <alignment horizontal="left"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6" fillId="0" borderId="0" xfId="0" applyFont="1" applyAlignment="1" applyProtection="1">
      <alignment vertical="center" shrinkToFi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2" borderId="0" xfId="0" applyFont="1" applyFill="1" applyAlignment="1" applyProtection="1">
      <alignment horizontal="center" vertical="center"/>
    </xf>
    <xf numFmtId="0" fontId="3" fillId="0" borderId="0" xfId="0" applyFont="1" applyAlignment="1" applyProtection="1">
      <alignment vertical="center" shrinkToFit="1"/>
    </xf>
    <xf numFmtId="0" fontId="3" fillId="0" borderId="0" xfId="0" applyFont="1" applyAlignment="1" applyProtection="1">
      <alignment horizontal="center" vertical="center" shrinkToFit="1"/>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0" fillId="0" borderId="0" xfId="0" applyAlignment="1" applyProtection="1">
      <alignment horizontal="left"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3" borderId="0" xfId="0" applyFont="1" applyFill="1" applyAlignment="1" applyProtection="1">
      <alignment horizontal="center" vertical="center"/>
    </xf>
    <xf numFmtId="0" fontId="12" fillId="0" borderId="3" xfId="0" applyFont="1" applyBorder="1" applyAlignment="1">
      <alignment horizontal="center" vertical="center" wrapText="1"/>
    </xf>
    <xf numFmtId="0" fontId="12" fillId="0" borderId="4" xfId="0" applyFont="1" applyBorder="1">
      <alignment vertical="center"/>
    </xf>
    <xf numFmtId="0" fontId="12" fillId="0" borderId="22" xfId="0" applyFont="1" applyBorder="1">
      <alignment vertic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1" fillId="0" borderId="20" xfId="0" applyFont="1" applyBorder="1" applyAlignment="1">
      <alignment horizontal="center" vertical="center" wrapText="1"/>
    </xf>
    <xf numFmtId="0" fontId="12" fillId="0" borderId="3" xfId="3" applyFont="1" applyBorder="1" applyAlignment="1"/>
    <xf numFmtId="0" fontId="12" fillId="0" borderId="0" xfId="0" applyFont="1" applyAlignment="1">
      <alignment horizontal="center" vertical="center" wrapText="1"/>
    </xf>
    <xf numFmtId="0" fontId="1" fillId="0" borderId="20" xfId="0" applyFont="1" applyBorder="1" applyAlignment="1">
      <alignment horizontal="center" vertical="center" wrapText="1"/>
    </xf>
    <xf numFmtId="0" fontId="12" fillId="0" borderId="24" xfId="0" applyFont="1" applyBorder="1">
      <alignment vertical="center"/>
    </xf>
    <xf numFmtId="0" fontId="12" fillId="0" borderId="0" xfId="0" applyFont="1" applyAlignment="1">
      <alignment horizontal="center" vertical="top" wrapText="1"/>
    </xf>
    <xf numFmtId="0" fontId="12" fillId="0" borderId="12" xfId="0" applyFont="1" applyBorder="1" applyAlignment="1">
      <alignment horizontal="left" vertical="top" wrapText="1"/>
    </xf>
    <xf numFmtId="0" fontId="16" fillId="0" borderId="50" xfId="0" quotePrefix="1" applyFont="1" applyBorder="1" applyAlignment="1">
      <alignment horizontal="center" vertical="top"/>
    </xf>
    <xf numFmtId="0" fontId="12" fillId="0" borderId="26" xfId="0" quotePrefix="1" applyFont="1" applyBorder="1" applyAlignment="1">
      <alignment horizontal="center" vertical="top" shrinkToFit="1"/>
    </xf>
    <xf numFmtId="0" fontId="12" fillId="0" borderId="19" xfId="0" applyFont="1" applyBorder="1">
      <alignment vertical="center"/>
    </xf>
    <xf numFmtId="0" fontId="15" fillId="0" borderId="19" xfId="0" applyFont="1" applyBorder="1" applyAlignment="1"/>
    <xf numFmtId="0" fontId="15" fillId="0" borderId="67" xfId="0" applyFont="1" applyBorder="1" applyAlignment="1"/>
    <xf numFmtId="0" fontId="12" fillId="0" borderId="17" xfId="0" applyFont="1" applyBorder="1" applyAlignment="1">
      <alignment horizontal="justify" vertical="top" wrapText="1"/>
    </xf>
    <xf numFmtId="0" fontId="15" fillId="0" borderId="17" xfId="0" applyFont="1" applyBorder="1" applyAlignment="1"/>
    <xf numFmtId="0" fontId="15" fillId="0" borderId="18" xfId="0" applyFont="1" applyBorder="1" applyAlignment="1"/>
    <xf numFmtId="0" fontId="12" fillId="0" borderId="22" xfId="0" applyFont="1" applyBorder="1" applyAlignment="1">
      <alignment horizontal="left" vertical="top" wrapText="1"/>
    </xf>
    <xf numFmtId="0" fontId="5" fillId="3" borderId="42"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0" fillId="0" borderId="0" xfId="0"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6" fillId="3"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 fillId="3" borderId="42" xfId="0" applyFont="1" applyFill="1" applyBorder="1" applyAlignment="1" applyProtection="1">
      <alignment horizontal="left" vertical="center" shrinkToFit="1"/>
      <protection locked="0"/>
    </xf>
    <xf numFmtId="40" fontId="5" fillId="3" borderId="42" xfId="1" applyNumberFormat="1" applyFont="1" applyFill="1" applyBorder="1" applyAlignment="1" applyProtection="1">
      <alignment horizontal="right" vertical="center"/>
      <protection locked="0"/>
    </xf>
    <xf numFmtId="0" fontId="5" fillId="3" borderId="0" xfId="0" applyFont="1" applyFill="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6" fillId="3" borderId="13" xfId="0" applyFont="1" applyFill="1" applyBorder="1" applyAlignment="1" applyProtection="1">
      <alignment horizontal="left" vertical="center" shrinkToFit="1"/>
      <protection locked="0"/>
    </xf>
    <xf numFmtId="40" fontId="5" fillId="3" borderId="62" xfId="1" applyNumberFormat="1" applyFont="1" applyFill="1" applyBorder="1" applyAlignment="1" applyProtection="1">
      <alignment horizontal="right" vertical="center"/>
      <protection locked="0"/>
    </xf>
    <xf numFmtId="0" fontId="3" fillId="3" borderId="0" xfId="0" applyFont="1" applyFill="1" applyAlignment="1" applyProtection="1">
      <alignment horizontal="center" vertical="center" shrinkToFit="1"/>
      <protection locked="0"/>
    </xf>
    <xf numFmtId="0" fontId="5" fillId="3" borderId="34" xfId="0" applyFont="1" applyFill="1" applyBorder="1" applyAlignment="1" applyProtection="1">
      <alignment horizontal="left" vertical="center" shrinkToFit="1"/>
      <protection locked="0"/>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3" borderId="13" xfId="0" applyFont="1" applyFill="1" applyBorder="1" applyAlignment="1" applyProtection="1">
      <alignment vertical="center" shrinkToFit="1"/>
      <protection locked="0"/>
    </xf>
    <xf numFmtId="40" fontId="5" fillId="3" borderId="13" xfId="1" applyNumberFormat="1" applyFont="1" applyFill="1" applyBorder="1" applyAlignment="1" applyProtection="1">
      <alignment horizontal="right" vertical="center"/>
      <protection locked="0"/>
    </xf>
    <xf numFmtId="0" fontId="5" fillId="3" borderId="63" xfId="0" applyFont="1" applyFill="1" applyBorder="1" applyAlignment="1" applyProtection="1">
      <alignment horizontal="left" vertical="center" shrinkToFit="1"/>
      <protection locked="0"/>
    </xf>
    <xf numFmtId="40" fontId="5" fillId="3" borderId="63" xfId="1" applyNumberFormat="1" applyFont="1" applyFill="1" applyBorder="1" applyAlignment="1" applyProtection="1">
      <alignment horizontal="right" vertical="center"/>
      <protection locked="0"/>
    </xf>
    <xf numFmtId="0" fontId="0" fillId="0" borderId="0" xfId="0" applyAlignment="1" applyProtection="1">
      <alignment horizontal="center" vertical="center" shrinkToFit="1"/>
      <protection locked="0"/>
    </xf>
    <xf numFmtId="0" fontId="5" fillId="3" borderId="62" xfId="0" applyFont="1" applyFill="1" applyBorder="1" applyAlignment="1" applyProtection="1">
      <alignment horizontal="left" vertical="center" shrinkToFit="1"/>
      <protection locked="0"/>
    </xf>
    <xf numFmtId="0" fontId="3" fillId="3" borderId="0" xfId="0" applyFont="1" applyFill="1" applyAlignment="1" applyProtection="1">
      <alignment horizontal="center" vertical="center"/>
      <protection locked="0"/>
    </xf>
    <xf numFmtId="0" fontId="5" fillId="3" borderId="41" xfId="0" applyFont="1" applyFill="1" applyBorder="1" applyAlignment="1" applyProtection="1">
      <alignment horizontal="left" vertical="center" shrinkToFit="1"/>
      <protection locked="0"/>
    </xf>
    <xf numFmtId="2" fontId="5" fillId="3" borderId="41" xfId="0" applyNumberFormat="1" applyFont="1" applyFill="1" applyBorder="1" applyAlignment="1" applyProtection="1">
      <alignment horizontal="right" vertical="center"/>
      <protection locked="0"/>
    </xf>
    <xf numFmtId="0" fontId="3" fillId="3" borderId="0" xfId="0" applyFont="1" applyFill="1" applyAlignment="1" applyProtection="1">
      <alignment horizontal="left" vertical="center" shrinkToFit="1"/>
      <protection locked="0"/>
    </xf>
    <xf numFmtId="0" fontId="5" fillId="3" borderId="41" xfId="0" applyFont="1" applyFill="1" applyBorder="1" applyAlignment="1" applyProtection="1">
      <alignment horizontal="center" vertical="center" shrinkToFit="1"/>
      <protection locked="0"/>
    </xf>
    <xf numFmtId="0" fontId="5" fillId="3" borderId="63" xfId="0" applyFont="1" applyFill="1" applyBorder="1" applyAlignment="1" applyProtection="1">
      <alignment horizontal="center" vertical="center"/>
      <protection locked="0"/>
    </xf>
    <xf numFmtId="0" fontId="5" fillId="3" borderId="41" xfId="0" applyFont="1" applyFill="1" applyBorder="1" applyAlignment="1" applyProtection="1">
      <alignment horizontal="left" vertical="center"/>
      <protection locked="0"/>
    </xf>
    <xf numFmtId="0" fontId="5" fillId="3" borderId="42"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shrinkToFit="1"/>
      <protection locked="0"/>
    </xf>
    <xf numFmtId="0" fontId="6" fillId="3" borderId="0" xfId="0" applyFont="1" applyFill="1" applyAlignment="1" applyProtection="1">
      <alignment horizontal="left" vertical="center"/>
      <protection locked="0"/>
    </xf>
    <xf numFmtId="0" fontId="5" fillId="3" borderId="41"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xf>
    <xf numFmtId="0" fontId="5" fillId="3" borderId="41" xfId="0" applyFont="1" applyFill="1" applyBorder="1" applyProtection="1">
      <alignment vertical="center"/>
      <protection locked="0"/>
    </xf>
    <xf numFmtId="0" fontId="5" fillId="3" borderId="13"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protection locked="0"/>
    </xf>
    <xf numFmtId="0" fontId="5" fillId="3" borderId="44" xfId="0" applyFont="1" applyFill="1" applyBorder="1" applyAlignment="1" applyProtection="1">
      <alignment horizontal="left" vertical="center" shrinkToFit="1"/>
      <protection locked="0"/>
    </xf>
    <xf numFmtId="0" fontId="3"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6" fillId="3" borderId="13" xfId="0" applyFont="1" applyFill="1" applyBorder="1" applyAlignment="1" applyProtection="1">
      <alignment horizontal="center" vertical="center"/>
      <protection locked="0"/>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55" fontId="5" fillId="3" borderId="7" xfId="0" applyNumberFormat="1"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42" xfId="0" applyFont="1" applyFill="1" applyBorder="1" applyAlignment="1" applyProtection="1">
      <alignment horizontal="center" vertical="center"/>
      <protection locked="0"/>
    </xf>
    <xf numFmtId="0" fontId="5" fillId="3" borderId="0" xfId="0" applyFont="1" applyFill="1" applyAlignment="1" applyProtection="1">
      <alignment horizontal="left" vertical="top" wrapText="1"/>
      <protection locked="0"/>
    </xf>
    <xf numFmtId="0" fontId="0" fillId="0" borderId="0" xfId="0" applyAlignment="1" applyProtection="1">
      <alignment vertical="center" wrapText="1"/>
      <protection locked="0"/>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3" fillId="3" borderId="0" xfId="0" applyFont="1" applyFill="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2" xfId="0" applyFill="1" applyBorder="1" applyAlignment="1" applyProtection="1">
      <alignment vertical="center" wrapText="1"/>
      <protection locked="0"/>
    </xf>
    <xf numFmtId="0" fontId="5" fillId="3"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5" fillId="3" borderId="0" xfId="0" applyFont="1" applyFill="1" applyBorder="1" applyAlignment="1" applyProtection="1">
      <alignment horizontal="center" vertical="center" shrinkToFit="1"/>
      <protection locked="0"/>
    </xf>
    <xf numFmtId="0" fontId="0" fillId="0" borderId="0" xfId="0" applyBorder="1" applyAlignment="1">
      <alignment horizontal="center" vertical="center" shrinkToFit="1"/>
    </xf>
    <xf numFmtId="0" fontId="5" fillId="3" borderId="43" xfId="0" applyFont="1" applyFill="1" applyBorder="1" applyAlignment="1" applyProtection="1">
      <alignment horizontal="left" vertical="center" shrinkToFit="1"/>
      <protection locked="0"/>
    </xf>
    <xf numFmtId="40" fontId="5" fillId="3" borderId="43" xfId="1" applyNumberFormat="1" applyFont="1" applyFill="1" applyBorder="1" applyAlignment="1" applyProtection="1">
      <alignment horizontal="right" vertical="center"/>
      <protection locked="0"/>
    </xf>
    <xf numFmtId="0" fontId="3" fillId="0" borderId="0" xfId="0" applyFont="1" applyBorder="1" applyAlignment="1">
      <alignment horizontal="center" vertical="center"/>
    </xf>
    <xf numFmtId="40" fontId="5" fillId="3" borderId="41" xfId="1" applyNumberFormat="1" applyFont="1" applyFill="1" applyBorder="1" applyAlignment="1" applyProtection="1">
      <alignment horizontal="right" vertical="center"/>
      <protection locked="0"/>
    </xf>
    <xf numFmtId="0" fontId="12" fillId="0" borderId="21" xfId="0" applyFont="1" applyBorder="1" applyAlignment="1">
      <alignment vertical="center" wrapText="1"/>
    </xf>
    <xf numFmtId="0" fontId="1" fillId="0" borderId="49" xfId="0" applyFont="1" applyBorder="1" applyAlignment="1">
      <alignment vertical="center" wrapText="1"/>
    </xf>
    <xf numFmtId="0" fontId="11" fillId="0" borderId="50" xfId="0" applyFont="1" applyBorder="1" applyAlignment="1">
      <alignment horizontal="center" vertical="center" wrapText="1"/>
    </xf>
    <xf numFmtId="0" fontId="11" fillId="0" borderId="53" xfId="0" applyFont="1" applyBorder="1" applyAlignment="1">
      <alignment horizontal="center" vertical="center" wrapText="1"/>
    </xf>
    <xf numFmtId="0" fontId="1" fillId="0" borderId="55" xfId="0" applyFont="1" applyBorder="1" applyAlignment="1">
      <alignment horizontal="center" vertical="center" wrapText="1"/>
    </xf>
    <xf numFmtId="0" fontId="11" fillId="0" borderId="5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8" xfId="0" applyFont="1" applyBorder="1" applyAlignment="1">
      <alignment horizontal="center" vertical="center" wrapText="1"/>
    </xf>
    <xf numFmtId="0" fontId="17" fillId="0" borderId="64" xfId="0" applyFont="1" applyBorder="1" applyAlignment="1">
      <alignment horizontal="center" vertical="center" wrapText="1"/>
    </xf>
    <xf numFmtId="0" fontId="1" fillId="0" borderId="5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 fillId="0" borderId="46"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4" xfId="0" applyFont="1" applyBorder="1" applyAlignment="1">
      <alignment horizontal="center" vertical="center" wrapText="1"/>
    </xf>
    <xf numFmtId="0" fontId="1" fillId="0" borderId="57" xfId="0" applyFont="1" applyBorder="1" applyAlignment="1">
      <alignment horizontal="center" vertical="center" wrapText="1"/>
    </xf>
    <xf numFmtId="0" fontId="11" fillId="0" borderId="59" xfId="0" applyFont="1" applyBorder="1" applyAlignment="1">
      <alignment horizontal="center" vertical="center" wrapText="1"/>
    </xf>
    <xf numFmtId="0" fontId="1" fillId="0" borderId="20" xfId="0" applyFont="1" applyBorder="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11" fillId="0" borderId="36" xfId="0" applyFont="1" applyBorder="1" applyAlignment="1">
      <alignment vertical="center" wrapText="1"/>
    </xf>
    <xf numFmtId="0" fontId="25" fillId="0" borderId="45" xfId="0" applyFont="1" applyBorder="1" applyAlignment="1">
      <alignment vertical="center" wrapText="1"/>
    </xf>
    <xf numFmtId="0" fontId="25" fillId="0" borderId="38" xfId="0" applyFont="1" applyBorder="1" applyAlignment="1">
      <alignment vertical="center" wrapText="1"/>
    </xf>
    <xf numFmtId="0" fontId="25" fillId="0" borderId="9" xfId="0" applyFont="1" applyBorder="1" applyAlignment="1">
      <alignment vertical="center" wrapText="1"/>
    </xf>
    <xf numFmtId="0" fontId="25" fillId="0" borderId="39" xfId="0" applyFont="1" applyBorder="1" applyAlignment="1">
      <alignment vertical="center" wrapText="1"/>
    </xf>
    <xf numFmtId="0" fontId="25" fillId="0" borderId="48" xfId="0" applyFont="1" applyBorder="1" applyAlignment="1">
      <alignment vertical="center" wrapText="1"/>
    </xf>
    <xf numFmtId="0" fontId="11"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46" xfId="0" applyFont="1" applyBorder="1" applyAlignment="1">
      <alignment horizontal="left" vertical="center" wrapText="1"/>
    </xf>
    <xf numFmtId="0" fontId="25" fillId="0" borderId="18" xfId="0" applyFont="1" applyBorder="1" applyAlignment="1">
      <alignment horizontal="center" vertical="center" wrapText="1"/>
    </xf>
    <xf numFmtId="0" fontId="12"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47" xfId="0" applyFont="1" applyBorder="1" applyAlignment="1">
      <alignment vertical="center" wrapText="1"/>
    </xf>
    <xf numFmtId="0" fontId="12" fillId="0" borderId="19" xfId="0" applyFont="1"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6" fillId="0" borderId="16"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3" xfId="0" applyFont="1" applyBorder="1" applyAlignment="1">
      <alignment horizontal="justify" vertical="top" wrapText="1"/>
    </xf>
    <xf numFmtId="0" fontId="12" fillId="0" borderId="4" xfId="0" applyFont="1" applyBorder="1">
      <alignment vertical="center"/>
    </xf>
    <xf numFmtId="0" fontId="12" fillId="0" borderId="5" xfId="0" applyFont="1" applyBorder="1">
      <alignment vertical="center"/>
    </xf>
    <xf numFmtId="0" fontId="12" fillId="0" borderId="3" xfId="0" applyFont="1" applyBorder="1" applyAlignment="1">
      <alignment horizontal="left" vertical="top" wrapText="1"/>
    </xf>
    <xf numFmtId="0" fontId="12" fillId="0" borderId="3" xfId="0" applyFont="1" applyBorder="1">
      <alignment vertical="center"/>
    </xf>
    <xf numFmtId="0" fontId="12" fillId="0" borderId="12" xfId="0" applyFont="1" applyBorder="1" applyAlignment="1">
      <alignment horizontal="center" vertical="top" textRotation="255" wrapText="1"/>
    </xf>
    <xf numFmtId="0" fontId="12" fillId="0" borderId="12" xfId="0" applyFont="1" applyBorder="1" applyAlignment="1">
      <alignment horizontal="center" vertical="top" textRotation="255"/>
    </xf>
    <xf numFmtId="0" fontId="12" fillId="0" borderId="24" xfId="0" applyFont="1" applyBorder="1" applyAlignment="1">
      <alignment horizontal="center" vertical="top" textRotation="255"/>
    </xf>
    <xf numFmtId="0" fontId="12" fillId="0" borderId="21" xfId="0" applyFont="1" applyBorder="1" applyAlignment="1">
      <alignment vertical="top" wrapText="1"/>
    </xf>
    <xf numFmtId="0" fontId="12" fillId="0" borderId="23" xfId="0" applyFont="1" applyBorder="1">
      <alignment vertical="center"/>
    </xf>
    <xf numFmtId="0" fontId="12" fillId="0" borderId="22" xfId="0" applyFont="1" applyBorder="1">
      <alignment vertical="center"/>
    </xf>
    <xf numFmtId="0" fontId="12" fillId="0" borderId="22" xfId="0" applyFont="1" applyBorder="1" applyAlignment="1">
      <alignment vertical="top" wrapText="1"/>
    </xf>
    <xf numFmtId="0" fontId="12" fillId="0" borderId="23" xfId="0" applyFont="1" applyBorder="1" applyAlignment="1">
      <alignment vertical="top" wrapText="1"/>
    </xf>
    <xf numFmtId="0" fontId="12" fillId="0" borderId="19" xfId="0" applyFont="1" applyBorder="1" applyAlignment="1">
      <alignment horizontal="center" vertical="top" textRotation="255" wrapText="1"/>
    </xf>
    <xf numFmtId="0" fontId="1" fillId="0" borderId="59" xfId="0" applyFont="1" applyBorder="1" applyAlignment="1">
      <alignment vertical="top"/>
    </xf>
    <xf numFmtId="0" fontId="1" fillId="0" borderId="25" xfId="0" applyFont="1" applyBorder="1" applyAlignment="1">
      <alignment vertical="top"/>
    </xf>
    <xf numFmtId="0" fontId="1" fillId="0" borderId="5" xfId="0" applyFont="1" applyBorder="1" applyAlignment="1">
      <alignment vertical="top" wrapText="1"/>
    </xf>
    <xf numFmtId="0" fontId="12" fillId="0" borderId="7" xfId="0" applyFont="1" applyBorder="1" applyAlignment="1">
      <alignment vertical="top" wrapText="1"/>
    </xf>
    <xf numFmtId="0" fontId="1" fillId="0" borderId="6"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2" fillId="0" borderId="59" xfId="0" applyFont="1" applyBorder="1" applyAlignment="1">
      <alignment horizontal="center" vertical="top" textRotation="255" wrapText="1"/>
    </xf>
    <xf numFmtId="0" fontId="12" fillId="0" borderId="25" xfId="0" applyFont="1" applyBorder="1" applyAlignment="1">
      <alignment horizontal="center" vertical="top" textRotation="255" wrapText="1"/>
    </xf>
    <xf numFmtId="0" fontId="12"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6" xfId="0" applyFont="1" applyBorder="1" applyAlignment="1">
      <alignment horizontal="left" vertical="top" wrapText="1"/>
    </xf>
    <xf numFmtId="0" fontId="12"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2"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59" xfId="0" applyFont="1" applyBorder="1" applyAlignment="1">
      <alignment horizontal="center" vertical="top" textRotation="255" wrapText="1"/>
    </xf>
    <xf numFmtId="0" fontId="1" fillId="0" borderId="25" xfId="0" applyFont="1" applyBorder="1" applyAlignment="1">
      <alignment horizontal="center" vertical="top" textRotation="255" wrapText="1"/>
    </xf>
    <xf numFmtId="0" fontId="12" fillId="0" borderId="1" xfId="0" applyFont="1" applyBorder="1" applyAlignment="1">
      <alignment vertical="top" wrapText="1"/>
    </xf>
    <xf numFmtId="0" fontId="12" fillId="0" borderId="6" xfId="0" applyFont="1" applyBorder="1" applyAlignment="1">
      <alignment vertical="top" wrapText="1"/>
    </xf>
    <xf numFmtId="0" fontId="12" fillId="0" borderId="10" xfId="0" applyFont="1" applyBorder="1" applyAlignment="1">
      <alignment vertical="top" wrapText="1"/>
    </xf>
    <xf numFmtId="0" fontId="12" fillId="0" borderId="2"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8" xfId="0" applyFont="1" applyBorder="1" applyAlignment="1">
      <alignment horizontal="left" vertical="top" wrapText="1"/>
    </xf>
    <xf numFmtId="0" fontId="1" fillId="0" borderId="5" xfId="0" applyFont="1" applyBorder="1">
      <alignment vertical="center"/>
    </xf>
    <xf numFmtId="0" fontId="1" fillId="0" borderId="10" xfId="0" applyFont="1" applyBorder="1" applyAlignment="1">
      <alignment horizontal="left" vertical="top" wrapText="1"/>
    </xf>
    <xf numFmtId="0" fontId="12" fillId="0" borderId="4" xfId="0" applyFont="1" applyBorder="1" applyAlignment="1">
      <alignment horizontal="left" vertical="top" wrapText="1"/>
    </xf>
    <xf numFmtId="0" fontId="12" fillId="0" borderId="4" xfId="0" applyFont="1" applyBorder="1" applyAlignment="1">
      <alignment horizontal="justify" vertical="top" wrapText="1"/>
    </xf>
    <xf numFmtId="0" fontId="12" fillId="0" borderId="4" xfId="0" applyFont="1" applyBorder="1" applyAlignment="1">
      <alignment vertical="top"/>
    </xf>
    <xf numFmtId="0" fontId="1" fillId="0" borderId="6"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2" fillId="0" borderId="19" xfId="0" applyFont="1" applyBorder="1" applyAlignment="1">
      <alignment horizontal="center" vertical="top" textRotation="255"/>
    </xf>
    <xf numFmtId="0" fontId="12" fillId="0" borderId="59" xfId="0" applyFont="1" applyBorder="1" applyAlignment="1">
      <alignment horizontal="center" vertical="top" textRotation="255"/>
    </xf>
    <xf numFmtId="0" fontId="12" fillId="0" borderId="20" xfId="0" applyFont="1" applyBorder="1" applyAlignment="1">
      <alignment horizontal="center" vertical="top" textRotation="255"/>
    </xf>
    <xf numFmtId="0" fontId="12" fillId="0" borderId="21" xfId="0" applyFont="1" applyBorder="1">
      <alignment vertical="center"/>
    </xf>
    <xf numFmtId="0" fontId="12" fillId="0" borderId="3" xfId="0" applyFont="1" applyBorder="1" applyAlignment="1">
      <alignment vertical="top"/>
    </xf>
    <xf numFmtId="0" fontId="12" fillId="0" borderId="21" xfId="0" applyFont="1" applyBorder="1" applyAlignment="1">
      <alignment horizontal="justify" vertical="top" wrapText="1"/>
    </xf>
    <xf numFmtId="0" fontId="12" fillId="0" borderId="7" xfId="0" applyFont="1" applyBorder="1" applyAlignment="1">
      <alignment horizontal="left" vertical="top"/>
    </xf>
    <xf numFmtId="0" fontId="12" fillId="0" borderId="1" xfId="0" applyFont="1" applyBorder="1" applyAlignment="1">
      <alignment horizontal="left" vertical="top"/>
    </xf>
    <xf numFmtId="0" fontId="12" fillId="0" borderId="10" xfId="0" applyFont="1" applyBorder="1" applyAlignment="1">
      <alignment horizontal="left" vertical="top"/>
    </xf>
    <xf numFmtId="0" fontId="12" fillId="0" borderId="2" xfId="0" applyFont="1" applyBorder="1" applyAlignment="1">
      <alignment horizontal="left" vertical="top"/>
    </xf>
    <xf numFmtId="0" fontId="16" fillId="0" borderId="66" xfId="0" applyFont="1" applyBorder="1" applyAlignment="1">
      <alignment horizontal="left" vertical="top" wrapText="1"/>
    </xf>
    <xf numFmtId="0" fontId="16" fillId="0" borderId="4" xfId="0" applyFont="1" applyBorder="1" applyAlignment="1">
      <alignment horizontal="left" vertical="top" wrapText="1"/>
    </xf>
    <xf numFmtId="0" fontId="16" fillId="0" borderId="47" xfId="0" applyFont="1" applyBorder="1" applyAlignment="1">
      <alignment horizontal="left" vertical="top"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left" vertical="top" wrapText="1"/>
    </xf>
    <xf numFmtId="0" fontId="16" fillId="0" borderId="51" xfId="0" applyFont="1" applyBorder="1" applyAlignment="1">
      <alignment horizontal="left" vertical="center" wrapText="1"/>
    </xf>
    <xf numFmtId="0" fontId="26" fillId="0" borderId="37" xfId="0" applyFont="1" applyBorder="1" applyAlignment="1">
      <alignment horizontal="left" vertical="center" wrapText="1"/>
    </xf>
    <xf numFmtId="0" fontId="26" fillId="0" borderId="65" xfId="0" applyFont="1" applyBorder="1" applyAlignment="1">
      <alignment horizontal="left" vertical="center"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27" fillId="0" borderId="7" xfId="0" applyFont="1" applyBorder="1" applyAlignment="1">
      <alignment horizontal="center" vertical="top" textRotation="255" wrapText="1"/>
    </xf>
    <xf numFmtId="0" fontId="27" fillId="0" borderId="10" xfId="0" applyFont="1" applyBorder="1" applyAlignment="1">
      <alignment horizontal="center" vertical="top" textRotation="255" wrapText="1"/>
    </xf>
    <xf numFmtId="0" fontId="27" fillId="0" borderId="8" xfId="0" applyFont="1" applyBorder="1" applyAlignment="1">
      <alignment horizontal="center" vertical="top" textRotation="255" wrapText="1"/>
    </xf>
    <xf numFmtId="0" fontId="12" fillId="0" borderId="6" xfId="0" applyFont="1" applyBorder="1" applyAlignment="1">
      <alignment horizontal="left" vertical="top"/>
    </xf>
    <xf numFmtId="0" fontId="12" fillId="0" borderId="56" xfId="0" applyFont="1" applyBorder="1" applyAlignment="1">
      <alignment horizontal="left" vertical="top"/>
    </xf>
    <xf numFmtId="0" fontId="12" fillId="0" borderId="48" xfId="0" applyFont="1" applyBorder="1" applyAlignment="1">
      <alignment horizontal="left" vertical="top"/>
    </xf>
    <xf numFmtId="0" fontId="0" fillId="0" borderId="5" xfId="0" applyBorder="1" applyAlignment="1">
      <alignment horizontal="left" vertical="top" wrapText="1"/>
    </xf>
    <xf numFmtId="0" fontId="12" fillId="0" borderId="0" xfId="0" applyFont="1" applyAlignment="1">
      <alignment vertical="top" wrapText="1"/>
    </xf>
    <xf numFmtId="0" fontId="1" fillId="0" borderId="0" xfId="0" applyFont="1" applyAlignment="1">
      <alignment vertical="top" wrapText="1"/>
    </xf>
    <xf numFmtId="0" fontId="12" fillId="0" borderId="21" xfId="0" applyFont="1" applyBorder="1" applyAlignment="1">
      <alignment horizontal="left" vertical="top" wrapText="1"/>
    </xf>
    <xf numFmtId="0" fontId="0" fillId="0" borderId="23" xfId="0" applyBorder="1" applyAlignment="1">
      <alignment horizontal="left" vertical="top" wrapText="1"/>
    </xf>
    <xf numFmtId="0" fontId="12" fillId="0" borderId="36" xfId="0" quotePrefix="1" applyFont="1" applyBorder="1" applyAlignment="1">
      <alignment vertical="top"/>
    </xf>
    <xf numFmtId="0" fontId="12" fillId="0" borderId="37" xfId="0" quotePrefix="1" applyFont="1" applyBorder="1" applyAlignment="1">
      <alignment vertical="top"/>
    </xf>
    <xf numFmtId="0" fontId="12" fillId="0" borderId="60" xfId="0" quotePrefix="1" applyFont="1" applyBorder="1" applyAlignment="1">
      <alignment horizontal="left" vertical="top"/>
    </xf>
    <xf numFmtId="0" fontId="12" fillId="0" borderId="1" xfId="0" quotePrefix="1" applyFont="1" applyBorder="1" applyAlignment="1">
      <alignment horizontal="left" vertical="top"/>
    </xf>
    <xf numFmtId="0" fontId="12" fillId="0" borderId="61" xfId="0" quotePrefix="1" applyFont="1" applyBorder="1" applyAlignment="1">
      <alignment horizontal="left" vertical="top"/>
    </xf>
    <xf numFmtId="0" fontId="12" fillId="0" borderId="39" xfId="0" quotePrefix="1" applyFont="1" applyBorder="1" applyAlignment="1">
      <alignment horizontal="left" vertical="top"/>
    </xf>
    <xf numFmtId="0" fontId="12" fillId="0" borderId="14" xfId="0" quotePrefix="1" applyFont="1" applyBorder="1" applyAlignment="1">
      <alignment horizontal="left" vertical="top"/>
    </xf>
    <xf numFmtId="0" fontId="12" fillId="0" borderId="40" xfId="0" quotePrefix="1" applyFont="1" applyBorder="1" applyAlignment="1">
      <alignment horizontal="left" vertical="top"/>
    </xf>
    <xf numFmtId="0" fontId="11" fillId="0" borderId="30" xfId="0" applyFont="1" applyBorder="1">
      <alignment vertical="center"/>
    </xf>
    <xf numFmtId="0" fontId="11" fillId="0" borderId="17" xfId="0" applyFont="1" applyBorder="1">
      <alignment vertical="center"/>
    </xf>
    <xf numFmtId="0" fontId="1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12" fillId="0" borderId="3" xfId="3" applyFont="1" applyBorder="1" applyAlignment="1"/>
    <xf numFmtId="0" fontId="12" fillId="0" borderId="4" xfId="3" applyFont="1" applyBorder="1" applyAlignment="1"/>
    <xf numFmtId="0" fontId="12" fillId="0" borderId="5" xfId="3" applyFont="1" applyBorder="1" applyAlignment="1"/>
    <xf numFmtId="0" fontId="12" fillId="0" borderId="3" xfId="3" applyFont="1" applyFill="1" applyBorder="1" applyAlignment="1"/>
    <xf numFmtId="0" fontId="12" fillId="0" borderId="4" xfId="3" applyFont="1" applyFill="1" applyBorder="1" applyAlignment="1"/>
    <xf numFmtId="0" fontId="12" fillId="0" borderId="5" xfId="3" applyFont="1" applyFill="1" applyBorder="1" applyAlignment="1"/>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11" fillId="0" borderId="3" xfId="3" applyFont="1" applyBorder="1" applyAlignment="1"/>
    <xf numFmtId="0" fontId="11" fillId="0" borderId="4" xfId="3" applyFont="1" applyBorder="1" applyAlignment="1"/>
    <xf numFmtId="0" fontId="11" fillId="0" borderId="5" xfId="3" applyFont="1" applyBorder="1" applyAlignment="1"/>
    <xf numFmtId="0" fontId="12" fillId="0" borderId="3" xfId="3" applyFont="1" applyBorder="1" applyAlignment="1">
      <alignment horizontal="center" wrapText="1"/>
    </xf>
    <xf numFmtId="0" fontId="12" fillId="0" borderId="4" xfId="3" applyFont="1" applyBorder="1" applyAlignment="1">
      <alignment horizontal="center" wrapText="1"/>
    </xf>
    <xf numFmtId="0" fontId="12" fillId="0" borderId="5" xfId="3" applyFont="1" applyBorder="1" applyAlignment="1">
      <alignment horizontal="center" wrapText="1"/>
    </xf>
    <xf numFmtId="0" fontId="6" fillId="0" borderId="33" xfId="0" applyFont="1" applyBorder="1" applyAlignment="1" applyProtection="1">
      <alignment vertical="center"/>
      <protection locked="0"/>
    </xf>
    <xf numFmtId="0" fontId="0" fillId="0" borderId="34" xfId="0" applyBorder="1" applyAlignment="1">
      <alignment vertical="center"/>
    </xf>
    <xf numFmtId="0" fontId="0" fillId="0" borderId="35" xfId="0" applyBorder="1" applyAlignment="1">
      <alignment vertical="center"/>
    </xf>
    <xf numFmtId="0" fontId="8" fillId="0" borderId="12"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1" xfId="0" applyFont="1" applyBorder="1" applyAlignment="1" applyProtection="1">
      <alignment horizontal="center" vertical="center"/>
    </xf>
    <xf numFmtId="0" fontId="0"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horizontal="center" vertical="center"/>
    </xf>
    <xf numFmtId="0" fontId="6" fillId="0" borderId="0" xfId="0" applyFont="1" applyAlignment="1" applyProtection="1">
      <alignment vertical="center"/>
    </xf>
    <xf numFmtId="0" fontId="0" fillId="0" borderId="0" xfId="0" applyAlignment="1">
      <alignment vertical="center"/>
    </xf>
    <xf numFmtId="0" fontId="8" fillId="0" borderId="7"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5" fillId="2" borderId="13" xfId="0" applyFont="1" applyFill="1" applyBorder="1" applyAlignment="1">
      <alignment horizontal="left" vertical="center" shrinkToFit="1"/>
    </xf>
    <xf numFmtId="40" fontId="5" fillId="2" borderId="13" xfId="1" applyNumberFormat="1" applyFont="1" applyFill="1" applyBorder="1" applyAlignment="1">
      <alignment horizontal="right" vertical="center"/>
    </xf>
    <xf numFmtId="0" fontId="5" fillId="2" borderId="0" xfId="0" applyFont="1" applyFill="1" applyAlignment="1">
      <alignment horizontal="center" vertical="center" shrinkToFit="1"/>
    </xf>
    <xf numFmtId="0" fontId="5" fillId="2" borderId="0" xfId="0" applyFont="1" applyFill="1" applyAlignment="1">
      <alignment horizontal="left" vertical="center" shrinkToFit="1"/>
    </xf>
    <xf numFmtId="0" fontId="5" fillId="2" borderId="13"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13" xfId="0" applyFont="1" applyBorder="1" applyAlignment="1" applyProtection="1">
      <alignment horizontal="left" vertical="center" shrinkToFit="1"/>
      <protection locked="0"/>
    </xf>
    <xf numFmtId="0" fontId="0" fillId="0" borderId="13" xfId="0" applyBorder="1" applyAlignment="1">
      <alignment horizontal="left" vertical="center" shrinkToFit="1"/>
    </xf>
    <xf numFmtId="0" fontId="0" fillId="0" borderId="13" xfId="0" applyBorder="1" applyAlignment="1">
      <alignment vertical="center"/>
    </xf>
    <xf numFmtId="0" fontId="6" fillId="2" borderId="41" xfId="0" applyFont="1" applyFill="1" applyBorder="1" applyAlignment="1">
      <alignment horizontal="left" vertical="center" shrinkToFit="1"/>
    </xf>
    <xf numFmtId="0" fontId="3" fillId="2" borderId="0" xfId="0" applyFont="1" applyFill="1" applyAlignment="1">
      <alignment horizontal="center" vertical="center"/>
    </xf>
    <xf numFmtId="0" fontId="5" fillId="2" borderId="41" xfId="0" applyFont="1" applyFill="1" applyBorder="1" applyAlignment="1">
      <alignment horizontal="center" vertical="center" shrinkToFit="1"/>
    </xf>
    <xf numFmtId="0" fontId="5" fillId="2" borderId="41" xfId="0" applyFont="1" applyFill="1" applyBorder="1" applyAlignment="1">
      <alignment horizontal="center" vertical="center"/>
    </xf>
    <xf numFmtId="0" fontId="5" fillId="2" borderId="13" xfId="0" applyFont="1" applyFill="1" applyBorder="1" applyAlignment="1">
      <alignment horizontal="left" vertical="center"/>
    </xf>
    <xf numFmtId="0" fontId="6" fillId="2" borderId="0" xfId="0" applyFont="1" applyFill="1" applyAlignment="1">
      <alignment horizontal="left" vertical="center"/>
    </xf>
    <xf numFmtId="0" fontId="0" fillId="2" borderId="0" xfId="0" applyFill="1" applyAlignment="1">
      <alignment horizontal="center" vertical="center" shrinkToFit="1"/>
    </xf>
    <xf numFmtId="0" fontId="0" fillId="2" borderId="0" xfId="0" applyFill="1" applyAlignment="1">
      <alignment horizontal="center" vertical="center"/>
    </xf>
    <xf numFmtId="0" fontId="5" fillId="2" borderId="0" xfId="0" applyFont="1" applyFill="1" applyAlignment="1">
      <alignment horizontal="center" vertical="center"/>
    </xf>
    <xf numFmtId="0" fontId="5" fillId="0" borderId="0" xfId="0" applyFont="1" applyFill="1" applyAlignment="1" applyProtection="1">
      <alignment horizontal="center" vertical="center"/>
      <protection locked="0"/>
    </xf>
    <xf numFmtId="0" fontId="5" fillId="2" borderId="13" xfId="0" applyFont="1" applyFill="1" applyBorder="1">
      <alignment vertical="center"/>
    </xf>
    <xf numFmtId="0" fontId="5" fillId="0" borderId="41" xfId="0" applyFont="1" applyBorder="1" applyAlignment="1">
      <alignment horizontal="center" vertical="center" shrinkToFit="1"/>
    </xf>
    <xf numFmtId="0" fontId="5" fillId="0" borderId="41" xfId="0" applyFont="1" applyBorder="1" applyAlignment="1">
      <alignment horizontal="center" vertical="center"/>
    </xf>
    <xf numFmtId="0" fontId="5" fillId="0" borderId="0" xfId="0" applyFont="1" applyAlignment="1">
      <alignment horizontal="center" vertical="center"/>
    </xf>
    <xf numFmtId="0" fontId="5" fillId="2" borderId="44" xfId="0" applyFont="1" applyFill="1" applyBorder="1" applyAlignment="1">
      <alignment horizontal="left" vertical="center" shrinkToFit="1"/>
    </xf>
    <xf numFmtId="40" fontId="5" fillId="2" borderId="44" xfId="1" applyNumberFormat="1" applyFont="1" applyFill="1" applyBorder="1" applyAlignment="1">
      <alignment horizontal="right" vertical="center"/>
    </xf>
    <xf numFmtId="0" fontId="3" fillId="2" borderId="0" xfId="0" applyFont="1" applyFill="1" applyAlignment="1">
      <alignment horizontal="center" vertical="center" shrinkToFit="1"/>
    </xf>
    <xf numFmtId="0" fontId="0" fillId="0" borderId="0" xfId="0" applyAlignment="1">
      <alignment vertical="center" shrinkToFit="1"/>
    </xf>
    <xf numFmtId="0" fontId="5" fillId="2" borderId="13" xfId="0" applyFont="1" applyFill="1" applyBorder="1" applyAlignment="1">
      <alignment horizontal="center" vertical="center" shrinkToFit="1"/>
    </xf>
    <xf numFmtId="0" fontId="0" fillId="0" borderId="0" xfId="0" applyAlignment="1">
      <alignment horizontal="left" vertical="top" wrapText="1"/>
    </xf>
    <xf numFmtId="0" fontId="0" fillId="0" borderId="2" xfId="0" applyBorder="1" applyAlignment="1">
      <alignment horizontal="left" vertical="top" wrapText="1"/>
    </xf>
    <xf numFmtId="0" fontId="3" fillId="2"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shrinkToFit="1"/>
    </xf>
  </cellXfs>
  <cellStyles count="4">
    <cellStyle name="桁区切り" xfId="1" builtinId="6"/>
    <cellStyle name="通貨 2" xfId="2"/>
    <cellStyle name="標準" xfId="0" builtinId="0"/>
    <cellStyle name="標準_図面" xfId="3"/>
  </cellStyles>
  <dxfs count="59">
    <dxf>
      <font>
        <b/>
        <i val="0"/>
        <color rgb="FFFF0000"/>
      </font>
    </dxf>
    <dxf>
      <font>
        <b/>
        <i val="0"/>
        <color rgb="FFFF0000"/>
      </font>
    </dxf>
    <dxf>
      <font>
        <b/>
        <i val="0"/>
        <color rgb="FFFF0000"/>
      </font>
    </dxf>
    <dxf>
      <font>
        <b/>
        <i val="0"/>
        <color rgb="FFFF0000"/>
      </font>
    </dxf>
    <dxf>
      <font>
        <b/>
        <i val="0"/>
        <color rgb="FFFF0000"/>
      </font>
    </dxf>
    <dxf>
      <font>
        <b/>
        <i val="0"/>
        <color rgb="FFFF0000"/>
      </font>
    </dxf>
    <dxf>
      <border>
        <left style="thin">
          <color auto="1"/>
        </left>
        <right style="thin">
          <color auto="1"/>
        </right>
        <top style="thin">
          <color auto="1"/>
        </top>
        <bottom style="thin">
          <color auto="1"/>
        </bottom>
        <vertical/>
        <horizontal/>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s>
  <tableStyles count="0" defaultTableStyle="TableStyleMedium2" defaultPivotStyle="PivotStyleLight16"/>
  <colors>
    <mruColors>
      <color rgb="FFFFFF99"/>
      <color rgb="FF0033CC"/>
      <color rgb="FFFF66CC"/>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124</xdr:row>
      <xdr:rowOff>104775</xdr:rowOff>
    </xdr:from>
    <xdr:to>
      <xdr:col>1</xdr:col>
      <xdr:colOff>38100</xdr:colOff>
      <xdr:row>124</xdr:row>
      <xdr:rowOff>104775</xdr:rowOff>
    </xdr:to>
    <xdr:sp macro="" textlink="">
      <xdr:nvSpPr>
        <xdr:cNvPr id="4" name="Line 103">
          <a:extLst>
            <a:ext uri="{FF2B5EF4-FFF2-40B4-BE49-F238E27FC236}">
              <a16:creationId xmlns:a16="http://schemas.microsoft.com/office/drawing/2014/main" id="{00000000-0008-0000-0100-000075090000}"/>
            </a:ext>
          </a:extLst>
        </xdr:cNvPr>
        <xdr:cNvSpPr>
          <a:spLocks noChangeShapeType="1"/>
        </xdr:cNvSpPr>
      </xdr:nvSpPr>
      <xdr:spPr bwMode="auto">
        <a:xfrm>
          <a:off x="2000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5"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6"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7"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8"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9" name="Line 103">
          <a:extLst>
            <a:ext uri="{FF2B5EF4-FFF2-40B4-BE49-F238E27FC236}">
              <a16:creationId xmlns:a16="http://schemas.microsoft.com/office/drawing/2014/main" id="{BD1F9F4F-8118-4632-B8E9-88CDC3C97667}"/>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123</xdr:row>
      <xdr:rowOff>104775</xdr:rowOff>
    </xdr:from>
    <xdr:to>
      <xdr:col>54</xdr:col>
      <xdr:colOff>38100</xdr:colOff>
      <xdr:row>123</xdr:row>
      <xdr:rowOff>104775</xdr:rowOff>
    </xdr:to>
    <xdr:sp macro="" textlink="">
      <xdr:nvSpPr>
        <xdr:cNvPr id="10" name="Line 80">
          <a:extLst>
            <a:ext uri="{FF2B5EF4-FFF2-40B4-BE49-F238E27FC236}">
              <a16:creationId xmlns:a16="http://schemas.microsoft.com/office/drawing/2014/main" id="{00000000-0008-0000-0100-000074090000}"/>
            </a:ext>
          </a:extLst>
        </xdr:cNvPr>
        <xdr:cNvSpPr>
          <a:spLocks noChangeShapeType="1"/>
        </xdr:cNvSpPr>
      </xdr:nvSpPr>
      <xdr:spPr bwMode="auto">
        <a:xfrm>
          <a:off x="76295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11" name="Line 103">
          <a:extLst>
            <a:ext uri="{FF2B5EF4-FFF2-40B4-BE49-F238E27FC236}">
              <a16:creationId xmlns:a16="http://schemas.microsoft.com/office/drawing/2014/main" id="{00000000-0008-0000-0100-000075090000}"/>
            </a:ext>
          </a:extLst>
        </xdr:cNvPr>
        <xdr:cNvSpPr>
          <a:spLocks noChangeShapeType="1"/>
        </xdr:cNvSpPr>
      </xdr:nvSpPr>
      <xdr:spPr bwMode="auto">
        <a:xfrm>
          <a:off x="2000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122</xdr:row>
      <xdr:rowOff>104775</xdr:rowOff>
    </xdr:from>
    <xdr:to>
      <xdr:col>54</xdr:col>
      <xdr:colOff>38100</xdr:colOff>
      <xdr:row>122</xdr:row>
      <xdr:rowOff>104775</xdr:rowOff>
    </xdr:to>
    <xdr:sp macro="" textlink="">
      <xdr:nvSpPr>
        <xdr:cNvPr id="12" name="Line 109">
          <a:extLst>
            <a:ext uri="{FF2B5EF4-FFF2-40B4-BE49-F238E27FC236}">
              <a16:creationId xmlns:a16="http://schemas.microsoft.com/office/drawing/2014/main" id="{00000000-0008-0000-0100-000076090000}"/>
            </a:ext>
          </a:extLst>
        </xdr:cNvPr>
        <xdr:cNvSpPr>
          <a:spLocks noChangeShapeType="1"/>
        </xdr:cNvSpPr>
      </xdr:nvSpPr>
      <xdr:spPr bwMode="auto">
        <a:xfrm>
          <a:off x="7629525" y="16611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3"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14"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5"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16"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7" name="Line 103">
          <a:extLst>
            <a:ext uri="{FF2B5EF4-FFF2-40B4-BE49-F238E27FC236}">
              <a16:creationId xmlns:a16="http://schemas.microsoft.com/office/drawing/2014/main" id="{BD1F9F4F-8118-4632-B8E9-88CDC3C97667}"/>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145676</xdr:colOff>
      <xdr:row>42</xdr:row>
      <xdr:rowOff>145677</xdr:rowOff>
    </xdr:from>
    <xdr:to>
      <xdr:col>44</xdr:col>
      <xdr:colOff>160243</xdr:colOff>
      <xdr:row>51</xdr:row>
      <xdr:rowOff>155201</xdr:rowOff>
    </xdr:to>
    <xdr:sp macro="" textlink="">
      <xdr:nvSpPr>
        <xdr:cNvPr id="19" name="右中かっこ 18"/>
        <xdr:cNvSpPr/>
      </xdr:nvSpPr>
      <xdr:spPr>
        <a:xfrm>
          <a:off x="6891617" y="6208059"/>
          <a:ext cx="171450" cy="14214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324970</xdr:colOff>
      <xdr:row>99</xdr:row>
      <xdr:rowOff>44824</xdr:rowOff>
    </xdr:from>
    <xdr:to>
      <xdr:col>75</xdr:col>
      <xdr:colOff>112059</xdr:colOff>
      <xdr:row>106</xdr:row>
      <xdr:rowOff>11206</xdr:rowOff>
    </xdr:to>
    <xdr:sp macro="" textlink="">
      <xdr:nvSpPr>
        <xdr:cNvPr id="2206" name="Text Box 158"/>
        <xdr:cNvSpPr txBox="1">
          <a:spLocks noChangeArrowheads="1"/>
        </xdr:cNvSpPr>
      </xdr:nvSpPr>
      <xdr:spPr bwMode="auto">
        <a:xfrm>
          <a:off x="7227794" y="13559118"/>
          <a:ext cx="4874559" cy="90767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【3.階別用途別面積】は、最上階から順に記入してください。また、階数等が多く記入が難しい場合は複数階をまとめて記載してください。各階に複数の用途が多く、それでも記載しきれない場合は「①</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別紙」シートをご利用ください。</a:t>
          </a:r>
        </a:p>
      </xdr:txBody>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18" name="Line 103">
          <a:extLst>
            <a:ext uri="{FF2B5EF4-FFF2-40B4-BE49-F238E27FC236}">
              <a16:creationId xmlns:a16="http://schemas.microsoft.com/office/drawing/2014/main" id="{08F2767A-2910-444D-8D5C-BE6955289323}"/>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0" name="Line 103">
          <a:extLst>
            <a:ext uri="{FF2B5EF4-FFF2-40B4-BE49-F238E27FC236}">
              <a16:creationId xmlns:a16="http://schemas.microsoft.com/office/drawing/2014/main" id="{4EA46EB0-CC88-486D-9163-8AF3BA1CE46F}"/>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1" name="Line 103">
          <a:extLst>
            <a:ext uri="{FF2B5EF4-FFF2-40B4-BE49-F238E27FC236}">
              <a16:creationId xmlns:a16="http://schemas.microsoft.com/office/drawing/2014/main" id="{BD1F9F4F-8118-4632-B8E9-88CDC3C97667}"/>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2" name="Line 103">
          <a:extLst>
            <a:ext uri="{FF2B5EF4-FFF2-40B4-BE49-F238E27FC236}">
              <a16:creationId xmlns:a16="http://schemas.microsoft.com/office/drawing/2014/main" id="{08F2767A-2910-444D-8D5C-BE6955289323}"/>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3" name="Line 103">
          <a:extLst>
            <a:ext uri="{FF2B5EF4-FFF2-40B4-BE49-F238E27FC236}">
              <a16:creationId xmlns:a16="http://schemas.microsoft.com/office/drawing/2014/main" id="{4EA46EB0-CC88-486D-9163-8AF3BA1CE46F}"/>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4" name="Line 103">
          <a:extLst>
            <a:ext uri="{FF2B5EF4-FFF2-40B4-BE49-F238E27FC236}">
              <a16:creationId xmlns:a16="http://schemas.microsoft.com/office/drawing/2014/main" id="{BD1F9F4F-8118-4632-B8E9-88CDC3C97667}"/>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9525</xdr:colOff>
      <xdr:row>7</xdr:row>
      <xdr:rowOff>66675</xdr:rowOff>
    </xdr:from>
    <xdr:to>
      <xdr:col>60</xdr:col>
      <xdr:colOff>152400</xdr:colOff>
      <xdr:row>14</xdr:row>
      <xdr:rowOff>57150</xdr:rowOff>
    </xdr:to>
    <xdr:sp macro="" textlink="">
      <xdr:nvSpPr>
        <xdr:cNvPr id="2" name="正方形/長方形 1"/>
        <xdr:cNvSpPr/>
      </xdr:nvSpPr>
      <xdr:spPr>
        <a:xfrm>
          <a:off x="7372350" y="1200150"/>
          <a:ext cx="2247900" cy="91440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報告書の内容が自動入力されるため、この様式の入力は不要です。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446"/>
  <sheetViews>
    <sheetView showZeros="0" tabSelected="1" view="pageBreakPreview" topLeftCell="A13" zoomScale="85" zoomScaleNormal="100" zoomScaleSheetLayoutView="85" workbookViewId="0">
      <selection activeCell="K49" sqref="K49:M49"/>
    </sheetView>
  </sheetViews>
  <sheetFormatPr defaultColWidth="2.125" defaultRowHeight="12.75" customHeight="1"/>
  <cols>
    <col min="1" max="44" width="2.125" style="133" customWidth="1"/>
    <col min="45" max="45" width="5" style="74" customWidth="1"/>
    <col min="46" max="46" width="2.125" style="74" customWidth="1"/>
    <col min="47" max="53" width="2.125" style="135" customWidth="1"/>
    <col min="54" max="54" width="2.125" style="134" customWidth="1"/>
    <col min="55" max="57" width="2.125" style="135" customWidth="1"/>
    <col min="58" max="16384" width="2.125" style="135"/>
  </cols>
  <sheetData>
    <row r="1" spans="1:83" ht="12.75" customHeight="1">
      <c r="AO1" s="134"/>
      <c r="AP1" s="134"/>
      <c r="AQ1" s="134"/>
    </row>
    <row r="2" spans="1:83" ht="12.75" customHeight="1">
      <c r="A2" s="136" t="s">
        <v>0</v>
      </c>
      <c r="B2" s="136" t="s">
        <v>1</v>
      </c>
      <c r="C2" s="136" t="s">
        <v>2</v>
      </c>
      <c r="D2" s="136" t="s">
        <v>3</v>
      </c>
      <c r="E2" s="136" t="s">
        <v>4</v>
      </c>
      <c r="F2" s="136" t="s">
        <v>27</v>
      </c>
      <c r="G2" s="136" t="s">
        <v>5</v>
      </c>
      <c r="H2" s="136" t="s">
        <v>6</v>
      </c>
      <c r="I2" s="136" t="s">
        <v>7</v>
      </c>
      <c r="J2" s="133" t="s">
        <v>8</v>
      </c>
      <c r="K2" s="133" t="s">
        <v>0</v>
      </c>
      <c r="L2" s="133" t="s">
        <v>254</v>
      </c>
      <c r="M2" s="133" t="s">
        <v>9</v>
      </c>
      <c r="N2" s="133" t="s">
        <v>10</v>
      </c>
      <c r="O2" s="133" t="s">
        <v>11</v>
      </c>
      <c r="P2" s="133" t="s">
        <v>83</v>
      </c>
      <c r="Q2" s="133" t="s">
        <v>171</v>
      </c>
      <c r="R2" s="133" t="s">
        <v>182</v>
      </c>
      <c r="S2" s="133">
        <v>4</v>
      </c>
      <c r="T2" s="133" t="s">
        <v>183</v>
      </c>
      <c r="AO2" s="134"/>
      <c r="AP2" s="134"/>
      <c r="AQ2" s="134"/>
    </row>
    <row r="3" spans="1:83" ht="12.75" customHeight="1">
      <c r="S3" s="136" t="s">
        <v>12</v>
      </c>
      <c r="T3" s="136" t="s">
        <v>13</v>
      </c>
      <c r="U3" s="136" t="s">
        <v>245</v>
      </c>
      <c r="V3" s="136" t="s">
        <v>14</v>
      </c>
      <c r="W3" s="136" t="s">
        <v>15</v>
      </c>
      <c r="X3" s="136" t="s">
        <v>16</v>
      </c>
      <c r="Y3" s="136" t="s">
        <v>17</v>
      </c>
      <c r="AO3" s="134"/>
      <c r="AP3" s="134"/>
      <c r="AQ3" s="134"/>
      <c r="AV3" s="134"/>
      <c r="AW3" s="134"/>
      <c r="AX3" s="134"/>
      <c r="AY3" s="134"/>
      <c r="AZ3" s="134"/>
      <c r="BA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row>
    <row r="4" spans="1:83" ht="12.75" customHeight="1">
      <c r="T4" s="133" t="s">
        <v>171</v>
      </c>
      <c r="U4" s="133" t="s">
        <v>0</v>
      </c>
      <c r="V4" s="133" t="s">
        <v>18</v>
      </c>
      <c r="W4" s="133" t="s">
        <v>19</v>
      </c>
      <c r="X4" s="133" t="s">
        <v>83</v>
      </c>
      <c r="AV4" s="134"/>
      <c r="AW4" s="134"/>
      <c r="AX4" s="134"/>
      <c r="AY4" s="134"/>
      <c r="AZ4" s="134"/>
      <c r="BA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row>
    <row r="5" spans="1:83" ht="12.75" customHeight="1">
      <c r="B5" s="133" t="s">
        <v>20</v>
      </c>
      <c r="C5" s="133" t="s">
        <v>21</v>
      </c>
      <c r="D5" s="133" t="s">
        <v>22</v>
      </c>
      <c r="E5" s="133" t="s">
        <v>23</v>
      </c>
      <c r="F5" s="133" t="s">
        <v>24</v>
      </c>
      <c r="G5" s="133" t="s">
        <v>0</v>
      </c>
      <c r="H5" s="133">
        <v>1</v>
      </c>
      <c r="I5" s="133">
        <v>2</v>
      </c>
      <c r="J5" s="133" t="s">
        <v>9</v>
      </c>
      <c r="K5" s="133" t="s">
        <v>0</v>
      </c>
      <c r="L5" s="133">
        <v>1</v>
      </c>
      <c r="M5" s="133" t="s">
        <v>25</v>
      </c>
      <c r="N5" s="133" t="s">
        <v>27</v>
      </c>
      <c r="O5" s="133" t="s">
        <v>26</v>
      </c>
      <c r="P5" s="133" t="s">
        <v>12</v>
      </c>
      <c r="Q5" s="133" t="s">
        <v>93</v>
      </c>
      <c r="R5" s="133" t="s">
        <v>94</v>
      </c>
      <c r="S5" s="133" t="s">
        <v>95</v>
      </c>
      <c r="T5" s="133" t="s">
        <v>12</v>
      </c>
      <c r="U5" s="133" t="s">
        <v>13</v>
      </c>
      <c r="V5" s="133" t="s">
        <v>245</v>
      </c>
      <c r="W5" s="133" t="s">
        <v>14</v>
      </c>
      <c r="X5" s="133" t="s">
        <v>27</v>
      </c>
      <c r="Y5" s="133" t="s">
        <v>28</v>
      </c>
      <c r="Z5" s="133" t="s">
        <v>29</v>
      </c>
      <c r="AA5" s="133" t="s">
        <v>30</v>
      </c>
      <c r="AB5" s="133" t="s">
        <v>15</v>
      </c>
      <c r="AC5" s="133" t="s">
        <v>16</v>
      </c>
      <c r="AD5" s="133" t="s">
        <v>172</v>
      </c>
      <c r="AE5" s="133" t="s">
        <v>39</v>
      </c>
      <c r="AF5" s="133" t="s">
        <v>173</v>
      </c>
      <c r="AG5" s="133" t="s">
        <v>42</v>
      </c>
      <c r="AH5" s="133" t="s">
        <v>184</v>
      </c>
      <c r="AI5" s="133" t="s">
        <v>27</v>
      </c>
      <c r="AJ5" s="133" t="s">
        <v>15</v>
      </c>
      <c r="AK5" s="133" t="s">
        <v>16</v>
      </c>
      <c r="AL5" s="133" t="s">
        <v>17</v>
      </c>
      <c r="AM5" s="133" t="s">
        <v>93</v>
      </c>
      <c r="AN5" s="133" t="s">
        <v>31</v>
      </c>
      <c r="AO5" s="133" t="s">
        <v>32</v>
      </c>
      <c r="AS5" s="74">
        <f>COUNT(AS11:AS148,NG)</f>
        <v>0</v>
      </c>
      <c r="AV5" s="134"/>
      <c r="AW5" s="134"/>
      <c r="AX5" s="134"/>
      <c r="AY5" s="134"/>
      <c r="AZ5" s="134"/>
      <c r="BA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60"/>
      <c r="CE5" s="60"/>
    </row>
    <row r="6" spans="1:83" ht="12.75" customHeight="1">
      <c r="A6" s="133" t="s">
        <v>27</v>
      </c>
      <c r="B6" s="133" t="s">
        <v>33</v>
      </c>
      <c r="C6" s="133" t="s">
        <v>25</v>
      </c>
      <c r="D6" s="133" t="s">
        <v>185</v>
      </c>
      <c r="E6" s="133" t="s">
        <v>168</v>
      </c>
      <c r="F6" s="133" t="s">
        <v>33</v>
      </c>
      <c r="G6" s="133" t="s">
        <v>34</v>
      </c>
      <c r="H6" s="133" t="s">
        <v>93</v>
      </c>
      <c r="I6" s="133" t="s">
        <v>35</v>
      </c>
      <c r="J6" s="133" t="s">
        <v>36</v>
      </c>
      <c r="K6" s="133" t="s">
        <v>37</v>
      </c>
      <c r="L6" s="133" t="s">
        <v>38</v>
      </c>
      <c r="M6" s="133" t="s">
        <v>39</v>
      </c>
      <c r="N6" s="133" t="s">
        <v>40</v>
      </c>
      <c r="O6" s="133" t="s">
        <v>41</v>
      </c>
      <c r="P6" s="133" t="s">
        <v>42</v>
      </c>
      <c r="AS6" s="265" t="str">
        <f>IF(COUNTIF(AS11:AS228,"NG")&gt;0,"↓NG欄があります。確認してください","")</f>
        <v>↓NG欄があります。確認してください</v>
      </c>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134"/>
      <c r="BV6" s="134"/>
      <c r="BW6" s="134"/>
      <c r="BX6" s="134"/>
      <c r="BY6" s="134"/>
      <c r="BZ6" s="134"/>
      <c r="CA6" s="134"/>
      <c r="CB6" s="134"/>
      <c r="CC6" s="134"/>
      <c r="CD6" s="60"/>
      <c r="CE6" s="60"/>
    </row>
    <row r="7" spans="1:83" ht="12.75" customHeight="1">
      <c r="B7" s="133" t="s">
        <v>43</v>
      </c>
      <c r="C7" s="133" t="s">
        <v>12</v>
      </c>
      <c r="D7" s="133" t="s">
        <v>255</v>
      </c>
      <c r="E7" s="133" t="s">
        <v>256</v>
      </c>
      <c r="F7" s="133" t="s">
        <v>257</v>
      </c>
      <c r="H7" s="133" t="s">
        <v>243</v>
      </c>
      <c r="AJ7" s="134"/>
      <c r="AK7" s="135"/>
      <c r="AL7" s="135"/>
      <c r="AM7" s="135"/>
      <c r="AN7" s="135"/>
      <c r="AO7" s="135"/>
      <c r="AP7" s="135"/>
      <c r="AQ7" s="135"/>
      <c r="AR7" s="135"/>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134"/>
      <c r="BV7" s="134"/>
      <c r="BW7" s="134"/>
      <c r="BX7" s="134"/>
      <c r="BY7" s="134"/>
      <c r="BZ7" s="134"/>
      <c r="CA7" s="134"/>
      <c r="CB7" s="134"/>
      <c r="CC7" s="134"/>
      <c r="CD7" s="60"/>
      <c r="CE7" s="60"/>
    </row>
    <row r="8" spans="1:83" ht="12.75" customHeight="1">
      <c r="AE8" s="182" t="s">
        <v>196</v>
      </c>
      <c r="AF8" s="182"/>
      <c r="AG8" s="192"/>
      <c r="AH8" s="192"/>
      <c r="AI8" s="133" t="s">
        <v>44</v>
      </c>
      <c r="AJ8" s="195"/>
      <c r="AK8" s="195"/>
      <c r="AL8" s="133" t="s">
        <v>45</v>
      </c>
      <c r="AM8" s="195"/>
      <c r="AN8" s="195"/>
      <c r="AO8" s="133" t="s">
        <v>46</v>
      </c>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134"/>
      <c r="BV8" s="134"/>
      <c r="BW8" s="134"/>
      <c r="BX8" s="134"/>
      <c r="BY8" s="134"/>
      <c r="BZ8" s="134"/>
      <c r="CA8" s="134"/>
      <c r="CB8" s="134"/>
      <c r="CC8" s="134"/>
      <c r="CD8" s="60"/>
      <c r="CE8" s="60"/>
    </row>
    <row r="9" spans="1:83" ht="30" customHeight="1">
      <c r="X9" s="226"/>
      <c r="Y9" s="226"/>
      <c r="Z9" s="226"/>
      <c r="AA9" s="226"/>
      <c r="AB9" s="226"/>
      <c r="AC9" s="226"/>
      <c r="AD9" s="226"/>
      <c r="AE9" s="226"/>
      <c r="AF9" s="226"/>
      <c r="AG9" s="226"/>
      <c r="AH9" s="226"/>
      <c r="AI9" s="226"/>
      <c r="AJ9" s="226"/>
      <c r="AK9" s="226"/>
      <c r="AL9" s="226"/>
      <c r="AM9" s="226"/>
      <c r="AN9" s="226"/>
      <c r="AO9" s="226"/>
      <c r="AU9" s="134"/>
      <c r="AV9" s="134"/>
      <c r="AW9" s="134"/>
      <c r="AX9" s="134"/>
      <c r="AY9" s="134"/>
      <c r="AZ9" s="134"/>
      <c r="BA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60"/>
      <c r="CE9" s="60"/>
    </row>
    <row r="10" spans="1:83" ht="12.75" customHeight="1">
      <c r="X10" s="133" t="s">
        <v>15</v>
      </c>
      <c r="Y10" s="133" t="s">
        <v>16</v>
      </c>
      <c r="Z10" s="133" t="s">
        <v>47</v>
      </c>
      <c r="AA10" s="133" t="s">
        <v>48</v>
      </c>
      <c r="AB10" s="133" t="s">
        <v>258</v>
      </c>
      <c r="AC10" s="195"/>
      <c r="AD10" s="195"/>
      <c r="AE10" s="195"/>
      <c r="AF10" s="195"/>
      <c r="AG10" s="195"/>
      <c r="AH10" s="195"/>
      <c r="AI10" s="195"/>
      <c r="AJ10" s="195"/>
      <c r="AK10" s="195"/>
      <c r="AL10" s="195"/>
      <c r="AM10" s="195"/>
      <c r="AN10" s="195"/>
      <c r="AO10" s="195"/>
      <c r="AS10" s="74" t="str">
        <f>IF(AC10="","NG","OK")</f>
        <v>NG</v>
      </c>
      <c r="AT10" s="74" t="str">
        <f>IF(AS10="NG","報告者氏名が記載されていません","")</f>
        <v>報告者氏名が記載されていません</v>
      </c>
      <c r="AV10" s="134"/>
      <c r="AW10" s="134"/>
      <c r="AX10" s="134"/>
      <c r="AY10" s="134"/>
      <c r="AZ10" s="134"/>
      <c r="BA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60"/>
      <c r="CE10" s="60"/>
    </row>
    <row r="11" spans="1:83" ht="3.75" customHeight="1">
      <c r="AV11" s="134"/>
      <c r="AW11" s="134"/>
      <c r="AX11" s="134"/>
      <c r="AY11" s="134"/>
      <c r="AZ11" s="134"/>
      <c r="BA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60"/>
      <c r="CE11" s="60"/>
    </row>
    <row r="12" spans="1:83" ht="5.25" customHeight="1">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V12" s="134"/>
      <c r="AW12" s="134"/>
      <c r="AX12" s="134"/>
      <c r="AY12" s="134"/>
      <c r="AZ12" s="134"/>
      <c r="BA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60"/>
      <c r="CE12" s="60"/>
    </row>
    <row r="13" spans="1:83" ht="17.25" customHeight="1">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t="s">
        <v>245</v>
      </c>
      <c r="Y13" s="139" t="s">
        <v>14</v>
      </c>
      <c r="Z13" s="139" t="s">
        <v>47</v>
      </c>
      <c r="AA13" s="139" t="s">
        <v>48</v>
      </c>
      <c r="AB13" s="139" t="s">
        <v>49</v>
      </c>
      <c r="AC13" s="227">
        <f>M36</f>
        <v>0</v>
      </c>
      <c r="AD13" s="227"/>
      <c r="AE13" s="227"/>
      <c r="AF13" s="227"/>
      <c r="AG13" s="227"/>
      <c r="AH13" s="227"/>
      <c r="AI13" s="227"/>
      <c r="AJ13" s="227"/>
      <c r="AK13" s="227"/>
      <c r="AL13" s="227"/>
      <c r="AM13" s="227"/>
      <c r="AN13" s="227"/>
      <c r="AO13" s="227"/>
      <c r="AP13" s="139"/>
      <c r="AQ13" s="139"/>
      <c r="AS13" s="74" t="s">
        <v>346</v>
      </c>
      <c r="AX13" s="134"/>
      <c r="AY13" s="134"/>
      <c r="AZ13" s="134"/>
      <c r="BA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60"/>
      <c r="CE13" s="60"/>
    </row>
    <row r="14" spans="1:83" ht="2.25" customHeight="1">
      <c r="AV14" s="134"/>
      <c r="AW14" s="134"/>
      <c r="AX14" s="134"/>
      <c r="AY14" s="134"/>
      <c r="AZ14" s="134"/>
      <c r="BA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60"/>
      <c r="CE14" s="60"/>
    </row>
    <row r="15" spans="1:83" ht="12.75" customHeight="1">
      <c r="A15" s="133" t="s">
        <v>57</v>
      </c>
      <c r="B15" s="133">
        <v>1</v>
      </c>
      <c r="C15" s="133" t="s">
        <v>59</v>
      </c>
      <c r="D15" s="133" t="s">
        <v>50</v>
      </c>
      <c r="E15" s="133" t="s">
        <v>51</v>
      </c>
      <c r="F15" s="133" t="s">
        <v>47</v>
      </c>
      <c r="G15" s="133" t="s">
        <v>52</v>
      </c>
      <c r="AV15" s="134"/>
      <c r="AW15" s="134"/>
      <c r="AX15" s="134"/>
      <c r="AY15" s="134"/>
      <c r="AZ15" s="134"/>
      <c r="BA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60"/>
      <c r="CE15" s="60"/>
    </row>
    <row r="16" spans="1:83" ht="12.75" customHeight="1">
      <c r="B16" s="133" t="s">
        <v>57</v>
      </c>
      <c r="C16" s="133" t="s">
        <v>167</v>
      </c>
      <c r="D16" s="133" t="s">
        <v>59</v>
      </c>
      <c r="E16" s="133" t="s">
        <v>48</v>
      </c>
      <c r="F16" s="133" t="s">
        <v>49</v>
      </c>
      <c r="G16" s="133" t="s">
        <v>27</v>
      </c>
      <c r="H16" s="133" t="s">
        <v>53</v>
      </c>
      <c r="I16" s="133" t="s">
        <v>54</v>
      </c>
      <c r="J16" s="133" t="s">
        <v>55</v>
      </c>
      <c r="K16" s="133" t="s">
        <v>56</v>
      </c>
      <c r="L16" s="133" t="s">
        <v>52</v>
      </c>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134" ph="1"/>
      <c r="AV16" s="134"/>
      <c r="AW16" s="134"/>
      <c r="AX16" s="134"/>
      <c r="AY16" s="134"/>
      <c r="AZ16" s="134"/>
      <c r="BA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60"/>
      <c r="CE16" s="60"/>
    </row>
    <row r="17" spans="1:83" ht="12.75" customHeight="1">
      <c r="B17" s="133" t="s">
        <v>57</v>
      </c>
      <c r="C17" s="133" t="s">
        <v>58</v>
      </c>
      <c r="D17" s="133" t="s">
        <v>59</v>
      </c>
      <c r="E17" s="133" t="s">
        <v>48</v>
      </c>
      <c r="H17" s="133" t="s">
        <v>49</v>
      </c>
      <c r="I17" s="133" t="s">
        <v>52</v>
      </c>
      <c r="K17" s="134" ph="1"/>
      <c r="L17" s="134" ph="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134" ph="1"/>
      <c r="AS17" s="74" t="str">
        <f>IF(M17="","NG","OK")</f>
        <v>NG</v>
      </c>
      <c r="AT17" s="74" t="str">
        <f>IF(AS17="NG","所有者氏名が記載されていません。","")</f>
        <v>所有者氏名が記載されていません。</v>
      </c>
      <c r="AV17" s="134"/>
      <c r="AW17" s="134"/>
      <c r="AX17" s="134"/>
      <c r="AY17" s="134"/>
      <c r="AZ17" s="134"/>
      <c r="BA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60"/>
      <c r="CE17" s="60"/>
    </row>
    <row r="18" spans="1:83" ht="12.75" customHeight="1">
      <c r="B18" s="133" t="s">
        <v>57</v>
      </c>
      <c r="C18" s="133" t="s">
        <v>60</v>
      </c>
      <c r="D18" s="133" t="s">
        <v>59</v>
      </c>
      <c r="E18" s="133" t="s">
        <v>61</v>
      </c>
      <c r="F18" s="133" t="s">
        <v>62</v>
      </c>
      <c r="G18" s="133" t="s">
        <v>63</v>
      </c>
      <c r="H18" s="133" t="s">
        <v>4</v>
      </c>
      <c r="I18" s="133" t="s">
        <v>52</v>
      </c>
      <c r="K18" s="221"/>
      <c r="L18" s="221"/>
      <c r="M18" s="221"/>
      <c r="N18" s="221"/>
      <c r="O18" s="221"/>
      <c r="P18" s="221"/>
      <c r="Q18" s="221"/>
      <c r="R18" s="221"/>
      <c r="S18" s="221"/>
      <c r="T18" s="221"/>
      <c r="U18" s="221"/>
      <c r="V18" s="221"/>
      <c r="W18" s="221"/>
      <c r="X18" s="136"/>
      <c r="Y18" s="136"/>
      <c r="Z18" s="136"/>
      <c r="AA18" s="136"/>
      <c r="AB18" s="136"/>
      <c r="AC18" s="136"/>
      <c r="AD18" s="136"/>
      <c r="AE18" s="136"/>
      <c r="AF18" s="136"/>
      <c r="AG18" s="136"/>
      <c r="AH18" s="136"/>
      <c r="AI18" s="136"/>
      <c r="AJ18" s="136"/>
      <c r="AK18" s="136"/>
      <c r="AL18" s="136"/>
      <c r="AM18" s="136"/>
      <c r="AN18" s="136"/>
      <c r="AO18" s="136"/>
      <c r="AP18" s="136"/>
      <c r="AQ18" s="136"/>
      <c r="AS18" s="74" t="str">
        <f>IF(K18="","NG","OK")</f>
        <v>NG</v>
      </c>
      <c r="AT18" s="74" t="str">
        <f>IF(AS18="NG","所有者郵便番号が記載されていません。","")</f>
        <v>所有者郵便番号が記載されていません。</v>
      </c>
      <c r="AV18" s="134"/>
      <c r="AW18" s="134"/>
      <c r="AX18" s="134"/>
      <c r="AY18" s="134"/>
      <c r="AZ18" s="134"/>
      <c r="BA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60"/>
      <c r="CE18" s="60"/>
    </row>
    <row r="19" spans="1:83" ht="12.75" customHeight="1">
      <c r="B19" s="133" t="s">
        <v>57</v>
      </c>
      <c r="C19" s="133" t="s">
        <v>90</v>
      </c>
      <c r="D19" s="133" t="s">
        <v>59</v>
      </c>
      <c r="E19" s="133" t="s">
        <v>64</v>
      </c>
      <c r="H19" s="133" t="s">
        <v>50</v>
      </c>
      <c r="I19" s="133" t="s">
        <v>52</v>
      </c>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S19" s="74" t="str">
        <f>IF(K19="","NG","OK")</f>
        <v>NG</v>
      </c>
      <c r="AT19" s="74" t="str">
        <f>IF(AS19="NG","所有者住所が記載されていません。","")</f>
        <v>所有者住所が記載されていません。</v>
      </c>
      <c r="AV19" s="134"/>
      <c r="AW19" s="134"/>
      <c r="AX19" s="134"/>
      <c r="AY19" s="134"/>
      <c r="AZ19" s="134"/>
      <c r="BA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60"/>
      <c r="CE19" s="60"/>
    </row>
    <row r="20" spans="1:83" ht="12.75" customHeight="1">
      <c r="B20" s="133" t="s">
        <v>57</v>
      </c>
      <c r="C20" s="133" t="s">
        <v>176</v>
      </c>
      <c r="D20" s="133" t="s">
        <v>59</v>
      </c>
      <c r="E20" s="133" t="s">
        <v>65</v>
      </c>
      <c r="F20" s="133" t="s">
        <v>66</v>
      </c>
      <c r="G20" s="133" t="s">
        <v>63</v>
      </c>
      <c r="H20" s="133" t="s">
        <v>4</v>
      </c>
      <c r="I20" s="133" t="s">
        <v>52</v>
      </c>
      <c r="K20" s="228"/>
      <c r="L20" s="228"/>
      <c r="M20" s="228"/>
      <c r="N20" s="228"/>
      <c r="O20" s="228"/>
      <c r="P20" s="228"/>
      <c r="Q20" s="228"/>
      <c r="R20" s="228"/>
      <c r="S20" s="228"/>
      <c r="T20" s="228"/>
      <c r="U20" s="228"/>
      <c r="V20" s="228"/>
      <c r="W20" s="228"/>
      <c r="X20" s="136"/>
      <c r="Y20" s="136"/>
      <c r="Z20" s="136"/>
      <c r="AA20" s="136"/>
      <c r="AB20" s="136"/>
      <c r="AC20" s="136"/>
      <c r="AD20" s="136"/>
      <c r="AE20" s="136"/>
      <c r="AF20" s="136"/>
      <c r="AG20" s="136"/>
      <c r="AH20" s="136"/>
      <c r="AI20" s="136"/>
      <c r="AJ20" s="136"/>
      <c r="AK20" s="136"/>
      <c r="AL20" s="136"/>
      <c r="AM20" s="136"/>
      <c r="AN20" s="136"/>
      <c r="AO20" s="136"/>
      <c r="AP20" s="136"/>
      <c r="AQ20" s="136"/>
      <c r="AS20" s="74" t="str">
        <f>IF(K20="","NG","OK")</f>
        <v>NG</v>
      </c>
      <c r="AT20" s="74" t="str">
        <f>IF(AS20="NG","所有者電話番号が記載されていません。","")</f>
        <v>所有者電話番号が記載されていません。</v>
      </c>
      <c r="AV20" s="134"/>
      <c r="AW20" s="134"/>
      <c r="AX20" s="134"/>
      <c r="AY20" s="134"/>
      <c r="AZ20" s="134"/>
      <c r="BA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60"/>
      <c r="CE20" s="60"/>
    </row>
    <row r="21" spans="1:83" ht="2.25" customHeight="1">
      <c r="A21" s="139"/>
      <c r="B21" s="139"/>
      <c r="C21" s="139"/>
      <c r="D21" s="139"/>
      <c r="E21" s="139"/>
      <c r="F21" s="139"/>
      <c r="G21" s="139"/>
      <c r="H21" s="139"/>
      <c r="I21" s="139"/>
      <c r="J21" s="139"/>
      <c r="K21" s="140"/>
      <c r="L21" s="140"/>
      <c r="M21" s="140"/>
      <c r="N21" s="140"/>
      <c r="O21" s="140"/>
      <c r="P21" s="140"/>
      <c r="Q21" s="140"/>
      <c r="R21" s="140"/>
      <c r="S21" s="140"/>
      <c r="T21" s="140"/>
      <c r="U21" s="140"/>
      <c r="V21" s="140"/>
      <c r="W21" s="141"/>
      <c r="X21" s="141"/>
      <c r="Y21" s="141"/>
      <c r="Z21" s="141"/>
      <c r="AA21" s="141"/>
      <c r="AB21" s="141"/>
      <c r="AC21" s="141"/>
      <c r="AD21" s="141"/>
      <c r="AE21" s="141"/>
      <c r="AF21" s="141"/>
      <c r="AG21" s="141"/>
      <c r="AH21" s="141"/>
      <c r="AI21" s="141"/>
      <c r="AJ21" s="141"/>
      <c r="AK21" s="141"/>
      <c r="AL21" s="141"/>
      <c r="AM21" s="141"/>
      <c r="AN21" s="141"/>
      <c r="AO21" s="141"/>
      <c r="AP21" s="141"/>
      <c r="AQ21" s="141"/>
      <c r="AV21" s="134"/>
      <c r="AW21" s="134"/>
      <c r="AX21" s="134"/>
      <c r="AY21" s="134"/>
      <c r="AZ21" s="134"/>
      <c r="BA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60"/>
      <c r="CE21" s="60"/>
    </row>
    <row r="22" spans="1:83" ht="2.25" customHeight="1">
      <c r="AV22" s="134"/>
      <c r="AW22" s="134"/>
      <c r="AX22" s="134"/>
      <c r="AY22" s="134"/>
      <c r="AZ22" s="134"/>
      <c r="BA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60"/>
      <c r="CE22" s="60"/>
    </row>
    <row r="23" spans="1:83" ht="12.75" customHeight="1">
      <c r="A23" s="133" t="s">
        <v>57</v>
      </c>
      <c r="B23" s="133">
        <v>2</v>
      </c>
      <c r="C23" s="133" t="s">
        <v>59</v>
      </c>
      <c r="D23" s="133" t="s">
        <v>67</v>
      </c>
      <c r="E23" s="133" t="s">
        <v>68</v>
      </c>
      <c r="F23" s="133" t="s">
        <v>47</v>
      </c>
      <c r="G23" s="133" t="s">
        <v>52</v>
      </c>
      <c r="AV23" s="134"/>
      <c r="AW23" s="134"/>
      <c r="AX23" s="134"/>
      <c r="AY23" s="134"/>
      <c r="AZ23" s="134"/>
      <c r="BA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row>
    <row r="24" spans="1:83" ht="12.75" customHeight="1">
      <c r="B24" s="133" t="s">
        <v>57</v>
      </c>
      <c r="C24" s="133" t="s">
        <v>167</v>
      </c>
      <c r="D24" s="133" t="s">
        <v>59</v>
      </c>
      <c r="E24" s="133" t="s">
        <v>48</v>
      </c>
      <c r="F24" s="133" t="s">
        <v>49</v>
      </c>
      <c r="G24" s="133" t="s">
        <v>27</v>
      </c>
      <c r="H24" s="133" t="s">
        <v>53</v>
      </c>
      <c r="I24" s="133" t="s">
        <v>54</v>
      </c>
      <c r="J24" s="133" t="s">
        <v>55</v>
      </c>
      <c r="K24" s="133" t="s">
        <v>56</v>
      </c>
      <c r="L24" s="133" t="s">
        <v>52</v>
      </c>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134" ph="1"/>
      <c r="AV24" s="134"/>
      <c r="AW24" s="134"/>
      <c r="AX24" s="134"/>
      <c r="AY24" s="134"/>
      <c r="AZ24" s="134"/>
      <c r="BA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row>
    <row r="25" spans="1:83" ht="12.75" customHeight="1">
      <c r="B25" s="133" t="s">
        <v>57</v>
      </c>
      <c r="C25" s="133" t="s">
        <v>58</v>
      </c>
      <c r="D25" s="133" t="s">
        <v>59</v>
      </c>
      <c r="E25" s="133" t="s">
        <v>48</v>
      </c>
      <c r="H25" s="133" t="s">
        <v>49</v>
      </c>
      <c r="I25" s="133" t="s">
        <v>52</v>
      </c>
      <c r="K25" s="134" ph="1"/>
      <c r="L25" s="134" ph="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134" ph="1"/>
      <c r="AS25" s="74" t="str">
        <f>IF(M25="","NG","OK")</f>
        <v>NG</v>
      </c>
      <c r="AT25" s="74" t="str">
        <f>IF(AS25="NG","管理者氏名が記載されていません。","")</f>
        <v>管理者氏名が記載されていません。</v>
      </c>
      <c r="AV25" s="134"/>
      <c r="AW25" s="134"/>
      <c r="AX25" s="134"/>
      <c r="AY25" s="134"/>
      <c r="AZ25" s="134"/>
      <c r="BA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row>
    <row r="26" spans="1:83" ht="12.75" customHeight="1">
      <c r="B26" s="133" t="s">
        <v>57</v>
      </c>
      <c r="C26" s="133" t="s">
        <v>60</v>
      </c>
      <c r="D26" s="133" t="s">
        <v>59</v>
      </c>
      <c r="E26" s="133" t="s">
        <v>61</v>
      </c>
      <c r="F26" s="133" t="s">
        <v>62</v>
      </c>
      <c r="G26" s="133" t="s">
        <v>63</v>
      </c>
      <c r="H26" s="133" t="s">
        <v>4</v>
      </c>
      <c r="I26" s="133" t="s">
        <v>52</v>
      </c>
      <c r="K26" s="221"/>
      <c r="L26" s="221"/>
      <c r="M26" s="221"/>
      <c r="N26" s="221"/>
      <c r="O26" s="221"/>
      <c r="P26" s="221"/>
      <c r="Q26" s="221"/>
      <c r="R26" s="221"/>
      <c r="S26" s="221"/>
      <c r="T26" s="221"/>
      <c r="U26" s="221"/>
      <c r="V26" s="221"/>
      <c r="W26" s="221"/>
      <c r="X26" s="136"/>
      <c r="Y26" s="136"/>
      <c r="Z26" s="136"/>
      <c r="AA26" s="136"/>
      <c r="AB26" s="136"/>
      <c r="AC26" s="136"/>
      <c r="AD26" s="136"/>
      <c r="AE26" s="136"/>
      <c r="AF26" s="136"/>
      <c r="AG26" s="136"/>
      <c r="AH26" s="136"/>
      <c r="AI26" s="136"/>
      <c r="AJ26" s="136"/>
      <c r="AK26" s="136"/>
      <c r="AL26" s="136"/>
      <c r="AM26" s="136"/>
      <c r="AN26" s="136"/>
      <c r="AO26" s="136"/>
      <c r="AP26" s="136"/>
      <c r="AQ26" s="136"/>
      <c r="AS26" s="74" t="str">
        <f>IF(K26="","NG","OK")</f>
        <v>NG</v>
      </c>
      <c r="AT26" s="74" t="str">
        <f>IF(AS26="NG","管理者郵便番号が記載されていません。","")</f>
        <v>管理者郵便番号が記載されていません。</v>
      </c>
      <c r="BV26" s="134"/>
      <c r="BW26" s="134"/>
      <c r="BX26" s="134"/>
      <c r="BY26" s="134"/>
      <c r="BZ26" s="134"/>
      <c r="CA26" s="134"/>
      <c r="CB26" s="134"/>
      <c r="CC26" s="134"/>
    </row>
    <row r="27" spans="1:83" ht="12.75" customHeight="1">
      <c r="B27" s="133" t="s">
        <v>57</v>
      </c>
      <c r="C27" s="133" t="s">
        <v>90</v>
      </c>
      <c r="D27" s="133" t="s">
        <v>59</v>
      </c>
      <c r="E27" s="133" t="s">
        <v>64</v>
      </c>
      <c r="H27" s="133" t="s">
        <v>50</v>
      </c>
      <c r="I27" s="133" t="s">
        <v>52</v>
      </c>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S27" s="74" t="str">
        <f>IF(K27="","NG","OK")</f>
        <v>NG</v>
      </c>
      <c r="AT27" s="74" t="str">
        <f>IF(AS27="NG","管理者住所が記載されていません。","")</f>
        <v>管理者住所が記載されていません。</v>
      </c>
    </row>
    <row r="28" spans="1:83" ht="12.75" customHeight="1">
      <c r="B28" s="133" t="s">
        <v>57</v>
      </c>
      <c r="C28" s="133" t="s">
        <v>176</v>
      </c>
      <c r="D28" s="133" t="s">
        <v>59</v>
      </c>
      <c r="E28" s="133" t="s">
        <v>65</v>
      </c>
      <c r="F28" s="133" t="s">
        <v>66</v>
      </c>
      <c r="G28" s="133" t="s">
        <v>63</v>
      </c>
      <c r="H28" s="133" t="s">
        <v>4</v>
      </c>
      <c r="I28" s="133" t="s">
        <v>52</v>
      </c>
      <c r="K28" s="221"/>
      <c r="L28" s="221"/>
      <c r="M28" s="221"/>
      <c r="N28" s="221"/>
      <c r="O28" s="221"/>
      <c r="P28" s="221"/>
      <c r="Q28" s="221"/>
      <c r="R28" s="221"/>
      <c r="S28" s="221"/>
      <c r="T28" s="221"/>
      <c r="U28" s="221"/>
      <c r="V28" s="221"/>
      <c r="W28" s="221"/>
      <c r="X28" s="136"/>
      <c r="Y28" s="136"/>
      <c r="Z28" s="136"/>
      <c r="AA28" s="136"/>
      <c r="AB28" s="136"/>
      <c r="AC28" s="136"/>
      <c r="AD28" s="136"/>
      <c r="AE28" s="136"/>
      <c r="AF28" s="136"/>
      <c r="AG28" s="136"/>
      <c r="AH28" s="136"/>
      <c r="AI28" s="136"/>
      <c r="AJ28" s="136"/>
      <c r="AK28" s="136"/>
      <c r="AL28" s="136"/>
      <c r="AM28" s="136"/>
      <c r="AN28" s="136"/>
      <c r="AO28" s="136"/>
      <c r="AP28" s="136"/>
      <c r="AQ28" s="136"/>
      <c r="AS28" s="74" t="str">
        <f>IF(K28="","NG","OK")</f>
        <v>NG</v>
      </c>
      <c r="AT28" s="74" t="str">
        <f>IF(AS28="NG","管理者電話番号が記載されていません。","")</f>
        <v>管理者電話番号が記載されていません。</v>
      </c>
    </row>
    <row r="29" spans="1:83" ht="2.25" customHeight="1">
      <c r="A29" s="139"/>
      <c r="B29" s="139"/>
      <c r="C29" s="139"/>
      <c r="D29" s="139"/>
      <c r="E29" s="139"/>
      <c r="F29" s="139"/>
      <c r="G29" s="139"/>
      <c r="H29" s="139"/>
      <c r="I29" s="139"/>
      <c r="J29" s="139"/>
      <c r="K29" s="140"/>
      <c r="L29" s="140"/>
      <c r="M29" s="140"/>
      <c r="N29" s="140"/>
      <c r="O29" s="140"/>
      <c r="P29" s="140"/>
      <c r="Q29" s="140"/>
      <c r="R29" s="140"/>
      <c r="S29" s="140"/>
      <c r="T29" s="140"/>
      <c r="U29" s="140"/>
      <c r="V29" s="140"/>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1:83" ht="2.25" customHeight="1"/>
    <row r="31" spans="1:83" ht="12.75" customHeight="1">
      <c r="A31" s="133" t="s">
        <v>57</v>
      </c>
      <c r="B31" s="133">
        <v>3</v>
      </c>
      <c r="C31" s="133" t="s">
        <v>59</v>
      </c>
      <c r="D31" s="133" t="s">
        <v>245</v>
      </c>
      <c r="E31" s="133" t="s">
        <v>14</v>
      </c>
      <c r="F31" s="133" t="s">
        <v>47</v>
      </c>
      <c r="G31" s="133" t="s">
        <v>52</v>
      </c>
    </row>
    <row r="32" spans="1:83" ht="12.75" customHeight="1">
      <c r="B32" s="133" t="s">
        <v>8</v>
      </c>
      <c r="C32" s="133" t="s">
        <v>69</v>
      </c>
      <c r="D32" s="133" t="s">
        <v>70</v>
      </c>
      <c r="E32" s="133" t="s">
        <v>175</v>
      </c>
      <c r="F32" s="133" t="s">
        <v>169</v>
      </c>
      <c r="G32" s="133" t="s">
        <v>95</v>
      </c>
      <c r="H32" s="133" t="s">
        <v>245</v>
      </c>
      <c r="I32" s="133" t="s">
        <v>14</v>
      </c>
      <c r="J32" s="133" t="s">
        <v>47</v>
      </c>
      <c r="K32" s="133" t="s">
        <v>83</v>
      </c>
    </row>
    <row r="33" spans="2:60" ht="12.75" customHeight="1">
      <c r="B33" s="133" t="s">
        <v>57</v>
      </c>
      <c r="C33" s="133" t="s">
        <v>167</v>
      </c>
      <c r="D33" s="133" t="s">
        <v>59</v>
      </c>
      <c r="E33" s="133" t="s">
        <v>71</v>
      </c>
      <c r="F33" s="60"/>
      <c r="G33" s="60"/>
      <c r="H33" s="133" t="s">
        <v>72</v>
      </c>
      <c r="I33" s="133" t="s">
        <v>52</v>
      </c>
      <c r="J33" s="133" t="s">
        <v>8</v>
      </c>
      <c r="K33" s="195"/>
      <c r="L33" s="195"/>
      <c r="M33" s="195"/>
      <c r="N33" s="133" t="s">
        <v>83</v>
      </c>
      <c r="O33" s="133" t="s">
        <v>20</v>
      </c>
      <c r="P33" s="133" t="s">
        <v>21</v>
      </c>
      <c r="Q33" s="133" t="s">
        <v>74</v>
      </c>
      <c r="X33" s="133" t="s">
        <v>8</v>
      </c>
      <c r="Y33" s="195"/>
      <c r="Z33" s="195"/>
      <c r="AA33" s="195"/>
      <c r="AB33" s="195"/>
      <c r="AC33" s="195"/>
      <c r="AD33" s="133" t="s">
        <v>83</v>
      </c>
      <c r="AE33" s="133" t="s">
        <v>75</v>
      </c>
      <c r="AF33" s="133" t="s">
        <v>76</v>
      </c>
      <c r="AG33" s="133" t="s">
        <v>0</v>
      </c>
      <c r="AH33" s="225"/>
      <c r="AI33" s="225"/>
      <c r="AJ33" s="225"/>
      <c r="AK33" s="225"/>
      <c r="AL33" s="225"/>
      <c r="AM33" s="225"/>
      <c r="AN33" s="225"/>
      <c r="AO33" s="225"/>
      <c r="AP33" s="133" t="s">
        <v>4</v>
      </c>
      <c r="AS33" s="74" t="str">
        <f>IF(AND(AH33="",AH34=""),"NG","ＯＫ")</f>
        <v>NG</v>
      </c>
      <c r="AT33" s="74" t="str">
        <f>IF(AS33="NG","調査者の資格が記載されていません。","")</f>
        <v>調査者の資格が記載されていません。</v>
      </c>
      <c r="AU33" s="60"/>
    </row>
    <row r="34" spans="2:60" ht="12.75" customHeight="1">
      <c r="J34" s="133" t="s">
        <v>43</v>
      </c>
      <c r="K34" s="133" t="s">
        <v>246</v>
      </c>
      <c r="L34" s="133" t="s">
        <v>20</v>
      </c>
      <c r="M34" s="133" t="s">
        <v>259</v>
      </c>
      <c r="N34" s="133" t="s">
        <v>86</v>
      </c>
      <c r="O34" s="133" t="s">
        <v>245</v>
      </c>
      <c r="P34" s="133" t="s">
        <v>260</v>
      </c>
      <c r="Q34" s="133" t="s">
        <v>115</v>
      </c>
      <c r="AG34" s="133" t="s">
        <v>0</v>
      </c>
      <c r="AH34" s="225"/>
      <c r="AI34" s="225"/>
      <c r="AJ34" s="225"/>
      <c r="AK34" s="225"/>
      <c r="AL34" s="225"/>
      <c r="AM34" s="225"/>
      <c r="AN34" s="225"/>
      <c r="AO34" s="225"/>
      <c r="AP34" s="133" t="s">
        <v>4</v>
      </c>
    </row>
    <row r="35" spans="2:60" ht="12.75" customHeight="1">
      <c r="B35" s="133" t="s">
        <v>57</v>
      </c>
      <c r="C35" s="133" t="s">
        <v>58</v>
      </c>
      <c r="D35" s="133" t="s">
        <v>59</v>
      </c>
      <c r="E35" s="133" t="s">
        <v>48</v>
      </c>
      <c r="F35" s="133" t="s">
        <v>49</v>
      </c>
      <c r="G35" s="133" t="s">
        <v>27</v>
      </c>
      <c r="H35" s="133" t="s">
        <v>53</v>
      </c>
      <c r="I35" s="133" t="s">
        <v>54</v>
      </c>
      <c r="J35" s="133" t="s">
        <v>55</v>
      </c>
      <c r="K35" s="133" t="s">
        <v>56</v>
      </c>
      <c r="L35" s="133" t="s">
        <v>52</v>
      </c>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row>
    <row r="36" spans="2:60" ht="12.75" customHeight="1">
      <c r="B36" s="133" t="s">
        <v>57</v>
      </c>
      <c r="C36" s="133" t="s">
        <v>60</v>
      </c>
      <c r="D36" s="133" t="s">
        <v>59</v>
      </c>
      <c r="E36" s="133" t="s">
        <v>48</v>
      </c>
      <c r="H36" s="133" t="s">
        <v>49</v>
      </c>
      <c r="I36" s="133" t="s">
        <v>52</v>
      </c>
      <c r="K36" s="134" ph="1"/>
      <c r="L36" s="134" ph="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S36" s="74" t="str">
        <f>IF(M36="","NG","ＯＫ")</f>
        <v>NG</v>
      </c>
      <c r="AT36" s="74" t="str">
        <f>IF(AS36="NG","調査者の氏名が記載されていません。","")</f>
        <v>調査者の氏名が記載されていません。</v>
      </c>
      <c r="AU36" s="60"/>
      <c r="AV36" s="60"/>
      <c r="AW36" s="60"/>
    </row>
    <row r="37" spans="2:60" ht="12.75" customHeight="1">
      <c r="B37" s="133" t="s">
        <v>57</v>
      </c>
      <c r="C37" s="133" t="s">
        <v>90</v>
      </c>
      <c r="D37" s="133" t="s">
        <v>59</v>
      </c>
      <c r="E37" s="133" t="s">
        <v>78</v>
      </c>
      <c r="F37" s="182" t="s">
        <v>79</v>
      </c>
      <c r="G37" s="182"/>
      <c r="H37" s="133" t="s">
        <v>80</v>
      </c>
      <c r="I37" s="133" t="s">
        <v>52</v>
      </c>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row>
    <row r="38" spans="2:60" ht="12.75" customHeight="1">
      <c r="J38" s="137" t="s">
        <v>8</v>
      </c>
      <c r="K38" s="195"/>
      <c r="L38" s="195"/>
      <c r="M38" s="195"/>
      <c r="N38" s="137" t="s">
        <v>83</v>
      </c>
      <c r="O38" s="137" t="s">
        <v>20</v>
      </c>
      <c r="P38" s="137" t="s">
        <v>21</v>
      </c>
      <c r="Q38" s="137" t="s">
        <v>74</v>
      </c>
      <c r="R38" s="137" t="s">
        <v>33</v>
      </c>
      <c r="S38" s="137" t="s">
        <v>79</v>
      </c>
      <c r="T38" s="137" t="s">
        <v>50</v>
      </c>
      <c r="U38" s="137"/>
      <c r="V38" s="137"/>
      <c r="W38" s="133" t="s">
        <v>8</v>
      </c>
      <c r="X38" s="195"/>
      <c r="Y38" s="195"/>
      <c r="Z38" s="195"/>
      <c r="AA38" s="195"/>
      <c r="AB38" s="195"/>
      <c r="AC38" s="133" t="s">
        <v>83</v>
      </c>
      <c r="AD38" s="133" t="s">
        <v>81</v>
      </c>
      <c r="AE38" s="133" t="s">
        <v>33</v>
      </c>
      <c r="AF38" s="133" t="s">
        <v>75</v>
      </c>
      <c r="AG38" s="133" t="s">
        <v>76</v>
      </c>
      <c r="AH38" s="133" t="s">
        <v>0</v>
      </c>
      <c r="AI38" s="195"/>
      <c r="AJ38" s="195"/>
      <c r="AK38" s="195"/>
      <c r="AL38" s="195"/>
      <c r="AM38" s="195"/>
      <c r="AN38" s="195"/>
      <c r="AO38" s="195"/>
      <c r="AP38" s="133" t="s">
        <v>4</v>
      </c>
    </row>
    <row r="39" spans="2:60" ht="12.75" customHeight="1">
      <c r="B39" s="133" t="s">
        <v>57</v>
      </c>
      <c r="C39" s="133" t="s">
        <v>176</v>
      </c>
      <c r="D39" s="133" t="s">
        <v>59</v>
      </c>
      <c r="E39" s="133" t="s">
        <v>61</v>
      </c>
      <c r="F39" s="133" t="s">
        <v>62</v>
      </c>
      <c r="G39" s="133" t="s">
        <v>63</v>
      </c>
      <c r="H39" s="133" t="s">
        <v>4</v>
      </c>
      <c r="I39" s="133" t="s">
        <v>52</v>
      </c>
      <c r="K39" s="221"/>
      <c r="L39" s="221"/>
      <c r="M39" s="221"/>
      <c r="N39" s="221"/>
      <c r="O39" s="221"/>
      <c r="P39" s="221"/>
      <c r="Q39" s="221"/>
      <c r="R39" s="221"/>
    </row>
    <row r="40" spans="2:60" ht="12.75" customHeight="1">
      <c r="B40" s="133" t="s">
        <v>57</v>
      </c>
      <c r="C40" s="133" t="s">
        <v>177</v>
      </c>
      <c r="D40" s="133" t="s">
        <v>59</v>
      </c>
      <c r="E40" s="133" t="s">
        <v>162</v>
      </c>
      <c r="F40" s="182" t="s">
        <v>87</v>
      </c>
      <c r="G40" s="182"/>
      <c r="H40" s="133" t="s">
        <v>88</v>
      </c>
      <c r="I40" s="133" t="s">
        <v>52</v>
      </c>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S40" s="74" t="str">
        <f>IF(K40="","NG","")</f>
        <v>NG</v>
      </c>
      <c r="AT40" s="74" t="str">
        <f>IF(AS40="NG","調査者の所在地（住所）が記載されていません。","")</f>
        <v>調査者の所在地（住所）が記載されていません。</v>
      </c>
      <c r="AU40" s="60"/>
      <c r="AV40" s="60"/>
    </row>
    <row r="41" spans="2:60" ht="12.75" customHeight="1">
      <c r="B41" s="133" t="s">
        <v>57</v>
      </c>
      <c r="C41" s="133" t="s">
        <v>165</v>
      </c>
      <c r="D41" s="133" t="s">
        <v>59</v>
      </c>
      <c r="E41" s="133" t="s">
        <v>65</v>
      </c>
      <c r="F41" s="133" t="s">
        <v>66</v>
      </c>
      <c r="G41" s="133" t="s">
        <v>63</v>
      </c>
      <c r="H41" s="133" t="s">
        <v>4</v>
      </c>
      <c r="I41" s="133" t="s">
        <v>52</v>
      </c>
      <c r="K41" s="221"/>
      <c r="L41" s="221"/>
      <c r="M41" s="221"/>
      <c r="N41" s="221"/>
      <c r="O41" s="221"/>
      <c r="P41" s="221"/>
      <c r="Q41" s="221"/>
      <c r="R41" s="221"/>
      <c r="S41" s="221"/>
      <c r="T41" s="221"/>
      <c r="U41" s="221"/>
      <c r="V41" s="221"/>
      <c r="AS41" s="74" t="str">
        <f>IF(K41="","NG","")</f>
        <v>NG</v>
      </c>
      <c r="AT41" s="74" t="str">
        <f>IF(AS41="NG","調査者の電話番号が記載されていません。","")</f>
        <v>調査者の電話番号が記載されていません。</v>
      </c>
      <c r="AU41" s="60"/>
      <c r="AV41" s="60"/>
    </row>
    <row r="42" spans="2:60" ht="12.75" customHeight="1">
      <c r="K42" s="142"/>
      <c r="L42" s="142"/>
      <c r="M42" s="142"/>
      <c r="N42" s="142"/>
      <c r="O42" s="142"/>
      <c r="P42" s="142"/>
      <c r="Q42" s="142"/>
      <c r="R42" s="142"/>
      <c r="S42" s="142"/>
      <c r="T42" s="142"/>
      <c r="U42" s="142"/>
      <c r="V42" s="142"/>
    </row>
    <row r="43" spans="2:60" ht="12.75" customHeight="1">
      <c r="B43" s="133" t="s">
        <v>8</v>
      </c>
      <c r="C43" s="133" t="s">
        <v>109</v>
      </c>
      <c r="D43" s="133" t="s">
        <v>27</v>
      </c>
      <c r="E43" s="133" t="s">
        <v>82</v>
      </c>
      <c r="F43" s="133" t="s">
        <v>27</v>
      </c>
      <c r="G43" s="133" t="s">
        <v>245</v>
      </c>
      <c r="H43" s="133" t="s">
        <v>14</v>
      </c>
      <c r="I43" s="133" t="s">
        <v>47</v>
      </c>
      <c r="J43" s="133" t="s">
        <v>83</v>
      </c>
    </row>
    <row r="44" spans="2:60" ht="12.75" customHeight="1">
      <c r="B44" s="133" t="s">
        <v>57</v>
      </c>
      <c r="C44" s="133" t="s">
        <v>167</v>
      </c>
      <c r="D44" s="133" t="s">
        <v>59</v>
      </c>
      <c r="E44" s="133" t="s">
        <v>71</v>
      </c>
      <c r="H44" s="133" t="s">
        <v>72</v>
      </c>
      <c r="I44" s="133" t="s">
        <v>52</v>
      </c>
      <c r="J44" s="133" t="s">
        <v>8</v>
      </c>
      <c r="K44" s="195"/>
      <c r="L44" s="195"/>
      <c r="M44" s="195"/>
      <c r="N44" s="133" t="s">
        <v>83</v>
      </c>
      <c r="O44" s="133" t="s">
        <v>20</v>
      </c>
      <c r="P44" s="133" t="s">
        <v>21</v>
      </c>
      <c r="Q44" s="133" t="s">
        <v>74</v>
      </c>
      <c r="X44" s="133" t="s">
        <v>8</v>
      </c>
      <c r="Y44" s="195"/>
      <c r="Z44" s="195"/>
      <c r="AA44" s="195"/>
      <c r="AB44" s="195"/>
      <c r="AC44" s="195"/>
      <c r="AD44" s="133" t="s">
        <v>83</v>
      </c>
      <c r="AE44" s="133" t="s">
        <v>75</v>
      </c>
      <c r="AF44" s="133" t="s">
        <v>76</v>
      </c>
      <c r="AG44" s="133" t="s">
        <v>0</v>
      </c>
      <c r="AH44" s="225"/>
      <c r="AI44" s="225"/>
      <c r="AJ44" s="225"/>
      <c r="AK44" s="225"/>
      <c r="AL44" s="225"/>
      <c r="AM44" s="225"/>
      <c r="AN44" s="225"/>
      <c r="AO44" s="225"/>
      <c r="AP44" s="133" t="s">
        <v>4</v>
      </c>
    </row>
    <row r="45" spans="2:60" ht="12.75" customHeight="1">
      <c r="J45" s="133" t="s">
        <v>43</v>
      </c>
      <c r="K45" s="133" t="s">
        <v>246</v>
      </c>
      <c r="L45" s="133" t="s">
        <v>20</v>
      </c>
      <c r="M45" s="133" t="s">
        <v>259</v>
      </c>
      <c r="N45" s="133" t="s">
        <v>86</v>
      </c>
      <c r="O45" s="133" t="s">
        <v>245</v>
      </c>
      <c r="P45" s="133" t="s">
        <v>260</v>
      </c>
      <c r="Q45" s="133" t="s">
        <v>115</v>
      </c>
      <c r="AG45" s="133" t="s">
        <v>0</v>
      </c>
      <c r="AH45" s="262"/>
      <c r="AI45" s="262"/>
      <c r="AJ45" s="262"/>
      <c r="AK45" s="262"/>
      <c r="AL45" s="262"/>
      <c r="AM45" s="262"/>
      <c r="AN45" s="262"/>
      <c r="AO45" s="262"/>
      <c r="AP45" s="133" t="s">
        <v>4</v>
      </c>
    </row>
    <row r="46" spans="2:60" ht="12.75" customHeight="1">
      <c r="B46" s="133" t="s">
        <v>57</v>
      </c>
      <c r="C46" s="133" t="s">
        <v>58</v>
      </c>
      <c r="D46" s="133" t="s">
        <v>59</v>
      </c>
      <c r="E46" s="133" t="s">
        <v>48</v>
      </c>
      <c r="F46" s="133" t="s">
        <v>49</v>
      </c>
      <c r="G46" s="133" t="s">
        <v>27</v>
      </c>
      <c r="H46" s="133" t="s">
        <v>53</v>
      </c>
      <c r="I46" s="133" t="s">
        <v>54</v>
      </c>
      <c r="J46" s="133" t="s">
        <v>55</v>
      </c>
      <c r="K46" s="133" t="s">
        <v>56</v>
      </c>
      <c r="L46" s="133" t="s">
        <v>52</v>
      </c>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row>
    <row r="47" spans="2:60" ht="12.75" customHeight="1">
      <c r="B47" s="133" t="s">
        <v>57</v>
      </c>
      <c r="C47" s="133" t="s">
        <v>60</v>
      </c>
      <c r="D47" s="133" t="s">
        <v>59</v>
      </c>
      <c r="E47" s="133" t="s">
        <v>48</v>
      </c>
      <c r="H47" s="133" t="s">
        <v>49</v>
      </c>
      <c r="I47" s="133" t="s">
        <v>52</v>
      </c>
      <c r="K47" s="134" ph="1"/>
      <c r="L47" s="134" ph="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T47" s="74" t="s">
        <v>345</v>
      </c>
      <c r="AU47" s="60"/>
      <c r="AV47" s="60"/>
      <c r="AW47" s="60"/>
      <c r="AX47" s="60"/>
      <c r="AY47" s="60"/>
      <c r="AZ47" s="60"/>
      <c r="BA47" s="60"/>
      <c r="BB47" s="60"/>
      <c r="BC47" s="60"/>
      <c r="BD47" s="60"/>
      <c r="BE47" s="60"/>
      <c r="BF47" s="60"/>
      <c r="BG47" s="60"/>
      <c r="BH47" s="60"/>
    </row>
    <row r="48" spans="2:60" ht="12.75" customHeight="1">
      <c r="B48" s="133" t="s">
        <v>57</v>
      </c>
      <c r="C48" s="133" t="s">
        <v>90</v>
      </c>
      <c r="D48" s="133" t="s">
        <v>59</v>
      </c>
      <c r="E48" s="133" t="s">
        <v>78</v>
      </c>
      <c r="F48" s="182" t="s">
        <v>79</v>
      </c>
      <c r="G48" s="182"/>
      <c r="H48" s="133" t="s">
        <v>80</v>
      </c>
      <c r="I48" s="133" t="s">
        <v>52</v>
      </c>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T48" s="74" t="s">
        <v>244</v>
      </c>
      <c r="AU48" s="60"/>
      <c r="AV48" s="60"/>
      <c r="AW48" s="60"/>
      <c r="AX48" s="60"/>
      <c r="AY48" s="60"/>
      <c r="AZ48" s="60"/>
      <c r="BA48" s="60"/>
      <c r="BB48" s="60"/>
      <c r="BC48" s="60"/>
      <c r="BD48" s="60"/>
      <c r="BE48" s="60"/>
      <c r="BF48" s="60"/>
      <c r="BG48" s="60"/>
      <c r="BH48" s="60"/>
    </row>
    <row r="49" spans="1:49" ht="12.75" customHeight="1">
      <c r="J49" s="137" t="s">
        <v>8</v>
      </c>
      <c r="K49" s="195"/>
      <c r="L49" s="195"/>
      <c r="M49" s="195"/>
      <c r="N49" s="137" t="s">
        <v>83</v>
      </c>
      <c r="O49" s="137" t="s">
        <v>20</v>
      </c>
      <c r="P49" s="137" t="s">
        <v>21</v>
      </c>
      <c r="Q49" s="137" t="s">
        <v>74</v>
      </c>
      <c r="R49" s="137" t="s">
        <v>33</v>
      </c>
      <c r="S49" s="137" t="s">
        <v>79</v>
      </c>
      <c r="T49" s="137" t="s">
        <v>50</v>
      </c>
      <c r="U49" s="137"/>
      <c r="V49" s="137"/>
      <c r="W49" s="133" t="s">
        <v>8</v>
      </c>
      <c r="X49" s="220"/>
      <c r="Y49" s="220"/>
      <c r="Z49" s="220"/>
      <c r="AA49" s="220"/>
      <c r="AB49" s="220"/>
      <c r="AC49" s="133" t="s">
        <v>83</v>
      </c>
      <c r="AD49" s="133" t="s">
        <v>81</v>
      </c>
      <c r="AE49" s="133" t="s">
        <v>33</v>
      </c>
      <c r="AF49" s="133" t="s">
        <v>75</v>
      </c>
      <c r="AG49" s="133" t="s">
        <v>76</v>
      </c>
      <c r="AH49" s="133" t="s">
        <v>0</v>
      </c>
      <c r="AI49" s="220"/>
      <c r="AJ49" s="220"/>
      <c r="AK49" s="220"/>
      <c r="AL49" s="220"/>
      <c r="AM49" s="220"/>
      <c r="AN49" s="220"/>
      <c r="AO49" s="220"/>
      <c r="AP49" s="133" t="s">
        <v>4</v>
      </c>
    </row>
    <row r="50" spans="1:49" ht="12.75" customHeight="1">
      <c r="B50" s="133" t="s">
        <v>57</v>
      </c>
      <c r="C50" s="133" t="s">
        <v>176</v>
      </c>
      <c r="D50" s="133" t="s">
        <v>59</v>
      </c>
      <c r="E50" s="133" t="s">
        <v>61</v>
      </c>
      <c r="F50" s="133" t="s">
        <v>62</v>
      </c>
      <c r="G50" s="133" t="s">
        <v>63</v>
      </c>
      <c r="H50" s="133" t="s">
        <v>4</v>
      </c>
      <c r="I50" s="133" t="s">
        <v>52</v>
      </c>
      <c r="K50" s="221"/>
      <c r="L50" s="221"/>
      <c r="M50" s="221"/>
      <c r="N50" s="221"/>
      <c r="O50" s="221"/>
      <c r="P50" s="221"/>
      <c r="Q50" s="221"/>
      <c r="R50" s="221"/>
    </row>
    <row r="51" spans="1:49" ht="12.75" customHeight="1">
      <c r="B51" s="133" t="s">
        <v>57</v>
      </c>
      <c r="C51" s="133" t="s">
        <v>177</v>
      </c>
      <c r="D51" s="133" t="s">
        <v>59</v>
      </c>
      <c r="E51" s="133" t="s">
        <v>162</v>
      </c>
      <c r="F51" s="182" t="s">
        <v>87</v>
      </c>
      <c r="G51" s="182"/>
      <c r="H51" s="133" t="s">
        <v>88</v>
      </c>
      <c r="I51" s="133" t="s">
        <v>52</v>
      </c>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row>
    <row r="52" spans="1:49" ht="14.25" customHeight="1">
      <c r="B52" s="133" t="s">
        <v>57</v>
      </c>
      <c r="C52" s="133" t="s">
        <v>165</v>
      </c>
      <c r="D52" s="133" t="s">
        <v>59</v>
      </c>
      <c r="E52" s="133" t="s">
        <v>65</v>
      </c>
      <c r="F52" s="133" t="s">
        <v>66</v>
      </c>
      <c r="G52" s="133" t="s">
        <v>63</v>
      </c>
      <c r="H52" s="133" t="s">
        <v>4</v>
      </c>
      <c r="I52" s="133" t="s">
        <v>52</v>
      </c>
      <c r="K52" s="222"/>
      <c r="L52" s="222"/>
      <c r="M52" s="222"/>
      <c r="N52" s="222"/>
      <c r="O52" s="222"/>
      <c r="P52" s="222"/>
      <c r="Q52" s="222"/>
      <c r="R52" s="222"/>
      <c r="S52" s="222"/>
      <c r="T52" s="222"/>
      <c r="U52" s="222"/>
      <c r="V52" s="222"/>
    </row>
    <row r="53" spans="1:49" ht="2.25" customHeight="1">
      <c r="A53" s="139"/>
      <c r="B53" s="139"/>
      <c r="C53" s="139"/>
      <c r="D53" s="139"/>
      <c r="E53" s="139"/>
      <c r="F53" s="139"/>
      <c r="G53" s="139"/>
      <c r="H53" s="139"/>
      <c r="I53" s="139"/>
      <c r="J53" s="139"/>
      <c r="K53" s="140"/>
      <c r="L53" s="140"/>
      <c r="M53" s="140"/>
      <c r="N53" s="140"/>
      <c r="O53" s="140"/>
      <c r="P53" s="140"/>
      <c r="Q53" s="140"/>
      <c r="R53" s="140"/>
      <c r="S53" s="140"/>
      <c r="T53" s="140"/>
      <c r="U53" s="140"/>
      <c r="V53" s="140"/>
      <c r="W53" s="139"/>
      <c r="X53" s="139"/>
      <c r="Y53" s="139"/>
      <c r="Z53" s="139"/>
      <c r="AA53" s="139"/>
      <c r="AB53" s="139"/>
      <c r="AC53" s="139"/>
      <c r="AD53" s="139"/>
      <c r="AE53" s="139"/>
      <c r="AF53" s="139"/>
      <c r="AG53" s="139"/>
      <c r="AH53" s="139"/>
      <c r="AI53" s="139"/>
      <c r="AJ53" s="139"/>
      <c r="AK53" s="139"/>
      <c r="AL53" s="139"/>
      <c r="AM53" s="139"/>
      <c r="AN53" s="139"/>
      <c r="AO53" s="139"/>
      <c r="AP53" s="139"/>
      <c r="AQ53" s="139"/>
    </row>
    <row r="54" spans="1:49" ht="2.25" customHeight="1"/>
    <row r="55" spans="1:49" ht="12.75" customHeight="1">
      <c r="A55" s="133" t="s">
        <v>57</v>
      </c>
      <c r="B55" s="133">
        <v>4</v>
      </c>
      <c r="C55" s="133" t="s">
        <v>59</v>
      </c>
      <c r="D55" s="133" t="s">
        <v>15</v>
      </c>
      <c r="E55" s="133" t="s">
        <v>16</v>
      </c>
      <c r="F55" s="133" t="s">
        <v>84</v>
      </c>
      <c r="G55" s="133" t="s">
        <v>85</v>
      </c>
      <c r="H55" s="133" t="s">
        <v>20</v>
      </c>
      <c r="I55" s="133" t="s">
        <v>21</v>
      </c>
      <c r="J55" s="133" t="s">
        <v>86</v>
      </c>
      <c r="K55" s="133" t="s">
        <v>52</v>
      </c>
    </row>
    <row r="56" spans="1:49" ht="12.75" customHeight="1">
      <c r="B56" s="133" t="s">
        <v>57</v>
      </c>
      <c r="C56" s="133" t="s">
        <v>167</v>
      </c>
      <c r="D56" s="133" t="s">
        <v>59</v>
      </c>
      <c r="E56" s="133" t="s">
        <v>162</v>
      </c>
      <c r="F56" s="182" t="s">
        <v>87</v>
      </c>
      <c r="G56" s="182"/>
      <c r="H56" s="133" t="s">
        <v>88</v>
      </c>
      <c r="I56" s="133" t="s">
        <v>52</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134"/>
      <c r="AS56" s="74" t="str">
        <f>IF(M56="","NG","OK")</f>
        <v>NG</v>
      </c>
      <c r="AT56" s="74" t="str">
        <f>IF(AS56="NG","報告対象建築物の所在地が記載されていません。","")</f>
        <v>報告対象建築物の所在地が記載されていません。</v>
      </c>
      <c r="AU56" s="60"/>
    </row>
    <row r="57" spans="1:49" ht="12.75" customHeight="1">
      <c r="B57" s="133" t="s">
        <v>57</v>
      </c>
      <c r="C57" s="133" t="s">
        <v>58</v>
      </c>
      <c r="D57" s="133" t="s">
        <v>59</v>
      </c>
      <c r="E57" s="133" t="s">
        <v>49</v>
      </c>
      <c r="F57" s="133" t="s">
        <v>89</v>
      </c>
      <c r="G57" s="133" t="s">
        <v>27</v>
      </c>
      <c r="H57" s="133" t="s">
        <v>53</v>
      </c>
      <c r="I57" s="133" t="s">
        <v>54</v>
      </c>
      <c r="J57" s="133" t="s">
        <v>55</v>
      </c>
      <c r="K57" s="133" t="s">
        <v>56</v>
      </c>
      <c r="L57" s="133" t="s">
        <v>52</v>
      </c>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60"/>
      <c r="AU57" s="60"/>
    </row>
    <row r="58" spans="1:49" ht="12.75" customHeight="1">
      <c r="B58" s="133" t="s">
        <v>57</v>
      </c>
      <c r="C58" s="133" t="s">
        <v>60</v>
      </c>
      <c r="D58" s="133" t="s">
        <v>59</v>
      </c>
      <c r="E58" s="133" t="s">
        <v>49</v>
      </c>
      <c r="H58" s="133" t="s">
        <v>89</v>
      </c>
      <c r="I58" s="133" t="s">
        <v>52</v>
      </c>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60"/>
      <c r="AS58" s="74" t="str">
        <f>IF(M58="","NG","OK")</f>
        <v>NG</v>
      </c>
      <c r="AT58" s="74" t="str">
        <f>IF(AS58="NG","報告対象建築物の名称が記載されていません。","")</f>
        <v>報告対象建築物の名称が記載されていません。</v>
      </c>
      <c r="AU58" s="60"/>
    </row>
    <row r="59" spans="1:49" ht="15" customHeight="1">
      <c r="B59" s="133" t="s">
        <v>57</v>
      </c>
      <c r="C59" s="133" t="s">
        <v>90</v>
      </c>
      <c r="D59" s="133" t="s">
        <v>59</v>
      </c>
      <c r="E59" s="133" t="s">
        <v>91</v>
      </c>
      <c r="H59" s="133" t="s">
        <v>92</v>
      </c>
      <c r="I59" s="133" t="s">
        <v>52</v>
      </c>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S59" s="74" t="str">
        <f>IF(M59="","NG","OK")</f>
        <v>NG</v>
      </c>
      <c r="AT59" s="74" t="str">
        <f>IF(AS59="NG","報告対象建築物の用途が記載されていません。","")</f>
        <v>報告対象建築物の用途が記載されていません。</v>
      </c>
      <c r="AU59" s="60"/>
    </row>
    <row r="60" spans="1:49" ht="2.25" customHeight="1">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row>
    <row r="61" spans="1:49" ht="2.25" customHeight="1"/>
    <row r="62" spans="1:49" ht="12.75" customHeight="1">
      <c r="A62" s="133" t="s">
        <v>57</v>
      </c>
      <c r="B62" s="133">
        <v>5</v>
      </c>
      <c r="C62" s="133" t="s">
        <v>59</v>
      </c>
      <c r="D62" s="133" t="s">
        <v>245</v>
      </c>
      <c r="E62" s="133" t="s">
        <v>14</v>
      </c>
      <c r="F62" s="133" t="s">
        <v>93</v>
      </c>
      <c r="G62" s="133" t="s">
        <v>94</v>
      </c>
      <c r="H62" s="133" t="s">
        <v>95</v>
      </c>
      <c r="I62" s="133" t="s">
        <v>96</v>
      </c>
      <c r="J62" s="133" t="s">
        <v>97</v>
      </c>
      <c r="K62" s="133" t="s">
        <v>27</v>
      </c>
      <c r="L62" s="133" t="s">
        <v>98</v>
      </c>
      <c r="M62" s="133" t="s">
        <v>99</v>
      </c>
      <c r="N62" s="133" t="s">
        <v>52</v>
      </c>
      <c r="AU62" s="134"/>
      <c r="AV62" s="134"/>
      <c r="AW62" s="134"/>
    </row>
    <row r="63" spans="1:49" ht="12.75" customHeight="1">
      <c r="B63" s="133" t="s">
        <v>57</v>
      </c>
      <c r="C63" s="133" t="s">
        <v>167</v>
      </c>
      <c r="D63" s="133" t="s">
        <v>59</v>
      </c>
      <c r="E63" s="133" t="s">
        <v>96</v>
      </c>
      <c r="F63" s="133" t="s">
        <v>97</v>
      </c>
      <c r="G63" s="133" t="s">
        <v>27</v>
      </c>
      <c r="H63" s="133" t="s">
        <v>261</v>
      </c>
      <c r="I63" s="133" t="s">
        <v>100</v>
      </c>
      <c r="J63" s="133" t="s">
        <v>52</v>
      </c>
      <c r="O63" s="3"/>
      <c r="P63" s="133" t="s">
        <v>99</v>
      </c>
      <c r="Q63" s="133" t="s">
        <v>101</v>
      </c>
      <c r="R63" s="133" t="s">
        <v>102</v>
      </c>
      <c r="S63" s="133" t="s">
        <v>27</v>
      </c>
      <c r="T63" s="133" t="s">
        <v>96</v>
      </c>
      <c r="U63" s="133" t="s">
        <v>97</v>
      </c>
      <c r="V63" s="133" t="s">
        <v>37</v>
      </c>
      <c r="W63" s="133" t="s">
        <v>38</v>
      </c>
      <c r="Y63" s="133" t="s">
        <v>8</v>
      </c>
      <c r="Z63" s="3"/>
      <c r="AA63" s="133" t="s">
        <v>103</v>
      </c>
      <c r="AB63" s="133" t="s">
        <v>104</v>
      </c>
      <c r="AC63" s="133" t="s">
        <v>105</v>
      </c>
      <c r="AD63" s="133" t="s">
        <v>77</v>
      </c>
      <c r="AE63" s="133" t="s">
        <v>72</v>
      </c>
      <c r="AF63" s="133" t="s">
        <v>83</v>
      </c>
      <c r="AI63" s="3"/>
      <c r="AJ63" s="133" t="s">
        <v>96</v>
      </c>
      <c r="AK63" s="133" t="s">
        <v>97</v>
      </c>
      <c r="AL63" s="133" t="s">
        <v>169</v>
      </c>
      <c r="AM63" s="133" t="s">
        <v>172</v>
      </c>
      <c r="AU63" s="134"/>
      <c r="AV63" s="134"/>
      <c r="AW63" s="134"/>
    </row>
    <row r="64" spans="1:49" ht="15.75" customHeight="1">
      <c r="B64" s="133" t="s">
        <v>57</v>
      </c>
      <c r="C64" s="133" t="s">
        <v>58</v>
      </c>
      <c r="D64" s="133" t="s">
        <v>59</v>
      </c>
      <c r="E64" s="133" t="s">
        <v>96</v>
      </c>
      <c r="F64" s="133" t="s">
        <v>97</v>
      </c>
      <c r="G64" s="133" t="s">
        <v>27</v>
      </c>
      <c r="H64" s="133" t="s">
        <v>98</v>
      </c>
      <c r="I64" s="133" t="s">
        <v>99</v>
      </c>
      <c r="J64" s="133" t="s">
        <v>52</v>
      </c>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U64" s="134"/>
      <c r="AV64" s="134"/>
      <c r="AW64" s="134"/>
    </row>
    <row r="65" spans="1:52" ht="15.75" customHeight="1">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U65" s="134"/>
      <c r="AV65" s="134"/>
      <c r="AW65" s="134"/>
    </row>
    <row r="66" spans="1:52" ht="15.75" customHeight="1">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U66" s="134"/>
      <c r="AV66" s="134"/>
      <c r="AW66" s="134"/>
    </row>
    <row r="67" spans="1:52" ht="15.75" customHeight="1">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U67" s="134"/>
      <c r="AV67" s="134"/>
      <c r="AW67" s="134"/>
    </row>
    <row r="68" spans="1:52" ht="2.25" customHeight="1"/>
    <row r="69" spans="1:52" ht="12.75" customHeight="1">
      <c r="B69" s="133" t="s">
        <v>57</v>
      </c>
      <c r="C69" s="133" t="s">
        <v>60</v>
      </c>
      <c r="D69" s="133" t="s">
        <v>59</v>
      </c>
      <c r="E69" s="133" t="s">
        <v>247</v>
      </c>
      <c r="F69" s="133" t="s">
        <v>106</v>
      </c>
      <c r="G69" s="133" t="s">
        <v>107</v>
      </c>
      <c r="H69" s="133" t="s">
        <v>12</v>
      </c>
      <c r="I69" s="133" t="s">
        <v>27</v>
      </c>
      <c r="J69" s="133" t="s">
        <v>51</v>
      </c>
      <c r="K69" s="133" t="s">
        <v>108</v>
      </c>
      <c r="L69" s="133" t="s">
        <v>52</v>
      </c>
      <c r="N69" s="143"/>
      <c r="O69" s="3"/>
      <c r="P69" s="144" t="s">
        <v>51</v>
      </c>
      <c r="R69" s="133" t="s">
        <v>8</v>
      </c>
      <c r="S69" s="182" t="s">
        <v>196</v>
      </c>
      <c r="T69" s="182"/>
      <c r="U69" s="192"/>
      <c r="V69" s="192"/>
      <c r="W69" s="133" t="s">
        <v>44</v>
      </c>
      <c r="X69" s="195"/>
      <c r="Y69" s="195"/>
      <c r="Z69" s="133" t="s">
        <v>45</v>
      </c>
      <c r="AA69" s="133" t="s">
        <v>93</v>
      </c>
      <c r="AB69" s="133" t="s">
        <v>247</v>
      </c>
      <c r="AC69" s="133" t="s">
        <v>106</v>
      </c>
      <c r="AD69" s="133" t="s">
        <v>107</v>
      </c>
      <c r="AE69" s="133" t="s">
        <v>12</v>
      </c>
      <c r="AF69" s="133" t="s">
        <v>83</v>
      </c>
      <c r="AH69" s="143"/>
      <c r="AI69" s="3"/>
      <c r="AJ69" s="133" t="s">
        <v>108</v>
      </c>
      <c r="AS69" s="120" t="str">
        <f>IF(AND(O69="レ",AI69="レ"),"NG",IF(AND(AI63="レ",O69="レ"),"NG","OK"))</f>
        <v>OK</v>
      </c>
      <c r="AT69" s="120" t="str">
        <f>IF(AS69="NG","改善の予定の有無に矛盾があります。","")</f>
        <v/>
      </c>
    </row>
    <row r="70" spans="1:52" ht="12.75" customHeight="1">
      <c r="B70" s="133" t="s">
        <v>57</v>
      </c>
      <c r="C70" s="133" t="s">
        <v>90</v>
      </c>
      <c r="D70" s="133" t="s">
        <v>59</v>
      </c>
      <c r="E70" s="133" t="s">
        <v>109</v>
      </c>
      <c r="F70" s="133" t="s">
        <v>27</v>
      </c>
      <c r="G70" s="133" t="s">
        <v>82</v>
      </c>
      <c r="H70" s="133" t="s">
        <v>43</v>
      </c>
      <c r="I70" s="133" t="s">
        <v>31</v>
      </c>
      <c r="J70" s="133" t="s">
        <v>33</v>
      </c>
      <c r="K70" s="133" t="s">
        <v>25</v>
      </c>
      <c r="L70" s="133" t="s">
        <v>52</v>
      </c>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3"/>
      <c r="AQ70" s="145"/>
      <c r="AU70" s="134"/>
      <c r="AV70" s="134"/>
      <c r="AW70" s="134"/>
      <c r="AX70" s="134"/>
      <c r="AY70" s="134"/>
      <c r="AZ70" s="134"/>
    </row>
    <row r="71" spans="1:52" ht="3.75" customHeight="1">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U71" s="134"/>
      <c r="AV71" s="134"/>
      <c r="AW71" s="134"/>
      <c r="AX71" s="134"/>
      <c r="AY71" s="134"/>
      <c r="AZ71" s="134"/>
    </row>
    <row r="72" spans="1:52" ht="15" customHeight="1">
      <c r="A72" s="146"/>
      <c r="B72" s="147" t="s">
        <v>170</v>
      </c>
      <c r="C72" s="147"/>
      <c r="D72" s="147" t="s">
        <v>110</v>
      </c>
      <c r="E72" s="147" t="s">
        <v>111</v>
      </c>
      <c r="F72" s="147" t="s">
        <v>112</v>
      </c>
      <c r="G72" s="147"/>
      <c r="H72" s="147"/>
      <c r="I72" s="147"/>
      <c r="J72" s="147"/>
      <c r="K72" s="147"/>
      <c r="L72" s="148"/>
      <c r="M72" s="147"/>
      <c r="N72" s="147" t="s">
        <v>170</v>
      </c>
      <c r="O72" s="147"/>
      <c r="P72" s="147" t="s">
        <v>43</v>
      </c>
      <c r="Q72" s="147" t="s">
        <v>31</v>
      </c>
      <c r="R72" s="147" t="s">
        <v>112</v>
      </c>
      <c r="S72" s="147"/>
      <c r="T72" s="147"/>
      <c r="U72" s="147"/>
      <c r="V72" s="147"/>
      <c r="W72" s="147"/>
      <c r="X72" s="147"/>
      <c r="Y72" s="147"/>
      <c r="Z72" s="147"/>
      <c r="AA72" s="147"/>
      <c r="AB72" s="147"/>
      <c r="AC72" s="147"/>
      <c r="AD72" s="147"/>
      <c r="AE72" s="147"/>
      <c r="AF72" s="147"/>
      <c r="AG72" s="147"/>
      <c r="AH72" s="146"/>
      <c r="AI72" s="147"/>
      <c r="AJ72" s="147" t="s">
        <v>170</v>
      </c>
      <c r="AK72" s="147" t="s">
        <v>113</v>
      </c>
      <c r="AL72" s="147" t="s">
        <v>68</v>
      </c>
      <c r="AM72" s="147" t="s">
        <v>63</v>
      </c>
      <c r="AN72" s="147" t="s">
        <v>4</v>
      </c>
      <c r="AO72" s="147" t="s">
        <v>112</v>
      </c>
      <c r="AP72" s="147"/>
      <c r="AQ72" s="148"/>
      <c r="AU72" s="134"/>
      <c r="AV72" s="134"/>
      <c r="AW72" s="134"/>
      <c r="AX72" s="134"/>
      <c r="AY72" s="134"/>
      <c r="AZ72" s="134"/>
    </row>
    <row r="73" spans="1:52" ht="15" customHeight="1">
      <c r="A73" s="146" t="s">
        <v>197</v>
      </c>
      <c r="B73" s="147" t="s">
        <v>198</v>
      </c>
      <c r="C73" s="147"/>
      <c r="D73" s="147"/>
      <c r="E73" s="147" t="s">
        <v>44</v>
      </c>
      <c r="F73" s="147"/>
      <c r="G73" s="147"/>
      <c r="H73" s="147" t="s">
        <v>45</v>
      </c>
      <c r="I73" s="147"/>
      <c r="J73" s="147"/>
      <c r="K73" s="147" t="s">
        <v>46</v>
      </c>
      <c r="L73" s="148"/>
      <c r="M73" s="138"/>
      <c r="N73" s="138"/>
      <c r="O73" s="138"/>
      <c r="P73" s="138"/>
      <c r="Q73" s="138"/>
      <c r="R73" s="138"/>
      <c r="S73" s="138"/>
      <c r="T73" s="138"/>
      <c r="U73" s="138"/>
      <c r="V73" s="138"/>
      <c r="W73" s="138"/>
      <c r="X73" s="138"/>
      <c r="Y73" s="138"/>
      <c r="Z73" s="138"/>
      <c r="AA73" s="138"/>
      <c r="AB73" s="138"/>
      <c r="AC73" s="138"/>
      <c r="AD73" s="138"/>
      <c r="AE73" s="138"/>
      <c r="AF73" s="138"/>
      <c r="AG73" s="138"/>
      <c r="AH73" s="200"/>
      <c r="AI73" s="201"/>
      <c r="AJ73" s="201"/>
      <c r="AK73" s="201"/>
      <c r="AL73" s="201"/>
      <c r="AM73" s="201"/>
      <c r="AN73" s="201"/>
      <c r="AO73" s="201"/>
      <c r="AP73" s="201"/>
      <c r="AQ73" s="202"/>
      <c r="AU73" s="134"/>
      <c r="AV73" s="134"/>
      <c r="AW73" s="134"/>
      <c r="AX73" s="134"/>
      <c r="AY73" s="134"/>
      <c r="AZ73" s="134"/>
    </row>
    <row r="74" spans="1:52" ht="15" customHeight="1">
      <c r="A74" s="146"/>
      <c r="B74" s="147" t="s">
        <v>0</v>
      </c>
      <c r="C74" s="147"/>
      <c r="D74" s="147"/>
      <c r="E74" s="147"/>
      <c r="F74" s="147"/>
      <c r="G74" s="147"/>
      <c r="H74" s="147"/>
      <c r="I74" s="147"/>
      <c r="K74" s="147" t="s">
        <v>4</v>
      </c>
      <c r="L74" s="148"/>
      <c r="AH74" s="203"/>
      <c r="AI74" s="204"/>
      <c r="AJ74" s="204"/>
      <c r="AK74" s="204"/>
      <c r="AL74" s="204"/>
      <c r="AM74" s="204"/>
      <c r="AN74" s="204"/>
      <c r="AO74" s="204"/>
      <c r="AP74" s="204"/>
      <c r="AQ74" s="205"/>
      <c r="AU74" s="134"/>
      <c r="AV74" s="134"/>
      <c r="AW74" s="134"/>
      <c r="AX74" s="134"/>
      <c r="AY74" s="134"/>
      <c r="AZ74" s="134"/>
    </row>
    <row r="75" spans="1:52" ht="24.75" customHeight="1">
      <c r="A75" s="146" t="s">
        <v>114</v>
      </c>
      <c r="B75" s="147" t="s">
        <v>115</v>
      </c>
      <c r="C75" s="147" t="s">
        <v>48</v>
      </c>
      <c r="D75" s="147" t="s">
        <v>49</v>
      </c>
      <c r="E75" s="147"/>
      <c r="F75" s="147"/>
      <c r="G75" s="147"/>
      <c r="H75" s="147"/>
      <c r="I75" s="147"/>
      <c r="J75" s="147"/>
      <c r="K75" s="147"/>
      <c r="L75" s="148"/>
      <c r="M75" s="139"/>
      <c r="N75" s="139"/>
      <c r="O75" s="139"/>
      <c r="P75" s="139"/>
      <c r="Q75" s="139"/>
      <c r="R75" s="139"/>
      <c r="S75" s="139"/>
      <c r="T75" s="139"/>
      <c r="U75" s="139"/>
      <c r="V75" s="139"/>
      <c r="W75" s="139"/>
      <c r="X75" s="139"/>
      <c r="Y75" s="139"/>
      <c r="Z75" s="139"/>
      <c r="AA75" s="139"/>
      <c r="AB75" s="139"/>
      <c r="AC75" s="139"/>
      <c r="AD75" s="139"/>
      <c r="AE75" s="139"/>
      <c r="AF75" s="139"/>
      <c r="AG75" s="139"/>
      <c r="AH75" s="206"/>
      <c r="AI75" s="207"/>
      <c r="AJ75" s="207"/>
      <c r="AK75" s="207"/>
      <c r="AL75" s="207"/>
      <c r="AM75" s="207"/>
      <c r="AN75" s="207"/>
      <c r="AO75" s="207"/>
      <c r="AP75" s="207"/>
      <c r="AQ75" s="208"/>
      <c r="AU75" s="134"/>
      <c r="AV75" s="134"/>
      <c r="AW75" s="134"/>
      <c r="AX75" s="134"/>
      <c r="AY75" s="134"/>
      <c r="AZ75" s="134"/>
    </row>
    <row r="76" spans="1:52" ht="12.75" customHeight="1">
      <c r="T76" s="149" t="s">
        <v>171</v>
      </c>
      <c r="U76" s="133" t="s">
        <v>0</v>
      </c>
      <c r="V76" s="133" t="s">
        <v>5</v>
      </c>
      <c r="W76" s="133" t="s">
        <v>19</v>
      </c>
      <c r="X76" s="133" t="s">
        <v>83</v>
      </c>
      <c r="AU76" s="134"/>
      <c r="AV76" s="134"/>
      <c r="AW76" s="134"/>
      <c r="AX76" s="134"/>
      <c r="AY76" s="134"/>
      <c r="AZ76" s="134"/>
    </row>
    <row r="77" spans="1:52" ht="12.75" customHeight="1">
      <c r="A77" s="133" t="s">
        <v>20</v>
      </c>
      <c r="B77" s="139" t="s">
        <v>21</v>
      </c>
      <c r="C77" s="139" t="s">
        <v>86</v>
      </c>
      <c r="D77" s="139" t="s">
        <v>262</v>
      </c>
      <c r="E77" s="139" t="s">
        <v>248</v>
      </c>
      <c r="F77" s="139" t="s">
        <v>109</v>
      </c>
      <c r="G77" s="139" t="s">
        <v>27</v>
      </c>
      <c r="H77" s="139" t="s">
        <v>263</v>
      </c>
      <c r="I77" s="139" t="s">
        <v>88</v>
      </c>
      <c r="J77" s="139" t="s">
        <v>93</v>
      </c>
      <c r="K77" s="139" t="s">
        <v>10</v>
      </c>
      <c r="L77" s="139" t="s">
        <v>173</v>
      </c>
      <c r="M77" s="139" t="s">
        <v>95</v>
      </c>
      <c r="N77" s="139" t="s">
        <v>116</v>
      </c>
      <c r="O77" s="139" t="s">
        <v>25</v>
      </c>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U77" s="134"/>
      <c r="AV77" s="134"/>
      <c r="AW77" s="134"/>
      <c r="AX77" s="134"/>
      <c r="AY77" s="134"/>
      <c r="AZ77" s="134"/>
    </row>
    <row r="78" spans="1:52" ht="4.5" customHeight="1">
      <c r="A78" s="138"/>
      <c r="AU78" s="134"/>
      <c r="AV78" s="134"/>
      <c r="AW78" s="134"/>
      <c r="AX78" s="134"/>
      <c r="AY78" s="134"/>
      <c r="AZ78" s="134"/>
    </row>
    <row r="79" spans="1:52" ht="12.75" customHeight="1">
      <c r="A79" s="133" t="s">
        <v>57</v>
      </c>
      <c r="B79" s="133">
        <v>1</v>
      </c>
      <c r="C79" s="133" t="s">
        <v>59</v>
      </c>
      <c r="D79" s="133" t="s">
        <v>263</v>
      </c>
      <c r="E79" s="133" t="s">
        <v>88</v>
      </c>
      <c r="F79" s="133" t="s">
        <v>27</v>
      </c>
      <c r="G79" s="133" t="s">
        <v>264</v>
      </c>
      <c r="H79" s="133" t="s">
        <v>265</v>
      </c>
      <c r="I79" s="133" t="s">
        <v>52</v>
      </c>
      <c r="AU79" s="134"/>
      <c r="AV79" s="134"/>
      <c r="AW79" s="134"/>
      <c r="AX79" s="134"/>
      <c r="AY79" s="134"/>
      <c r="AZ79" s="134"/>
    </row>
    <row r="80" spans="1:52" ht="12.75" customHeight="1">
      <c r="B80" s="133" t="s">
        <v>57</v>
      </c>
      <c r="C80" s="133" t="s">
        <v>167</v>
      </c>
      <c r="D80" s="133" t="s">
        <v>59</v>
      </c>
      <c r="E80" s="133" t="s">
        <v>187</v>
      </c>
      <c r="F80" s="133" t="s">
        <v>117</v>
      </c>
      <c r="G80" s="133" t="s">
        <v>88</v>
      </c>
      <c r="H80" s="133" t="s">
        <v>266</v>
      </c>
      <c r="I80" s="133" t="s">
        <v>73</v>
      </c>
      <c r="J80" s="133" t="s">
        <v>52</v>
      </c>
      <c r="L80" s="3"/>
      <c r="M80" s="133" t="s">
        <v>187</v>
      </c>
      <c r="N80" s="133" t="s">
        <v>117</v>
      </c>
      <c r="O80" s="133" t="s">
        <v>88</v>
      </c>
      <c r="P80" s="133" t="s">
        <v>266</v>
      </c>
      <c r="U80" s="3"/>
      <c r="V80" s="133" t="s">
        <v>23</v>
      </c>
      <c r="W80" s="133" t="s">
        <v>187</v>
      </c>
      <c r="X80" s="133" t="s">
        <v>117</v>
      </c>
      <c r="Y80" s="133" t="s">
        <v>88</v>
      </c>
      <c r="Z80" s="133" t="s">
        <v>266</v>
      </c>
      <c r="AS80" s="120" t="str">
        <f>IF(AND(L80="",U80="",L82="",AH82=""),"NG","OK")</f>
        <v>NG</v>
      </c>
      <c r="AT80" s="120" t="str">
        <f>IF(AS80="NG","防火地域等が記載されていません。","")</f>
        <v>防火地域等が記載されていません。</v>
      </c>
      <c r="AU80" s="134"/>
      <c r="AV80" s="134"/>
      <c r="AW80" s="134"/>
      <c r="AX80" s="134"/>
      <c r="AY80" s="134"/>
      <c r="AZ80" s="134"/>
    </row>
    <row r="81" spans="1:66" ht="3" customHeight="1">
      <c r="AU81" s="134"/>
      <c r="AV81" s="134"/>
      <c r="AW81" s="134"/>
      <c r="AX81" s="134"/>
      <c r="AY81" s="134"/>
      <c r="AZ81" s="134"/>
    </row>
    <row r="82" spans="1:66" ht="12.75" customHeight="1">
      <c r="L82" s="3"/>
      <c r="M82" s="133" t="s">
        <v>109</v>
      </c>
      <c r="N82" s="133" t="s">
        <v>27</v>
      </c>
      <c r="O82" s="133" t="s">
        <v>82</v>
      </c>
      <c r="P82" s="133" t="s">
        <v>8</v>
      </c>
      <c r="Q82" s="209" t="str">
        <f>IF(L82="✓","法第22条区域","")</f>
        <v/>
      </c>
      <c r="R82" s="209"/>
      <c r="S82" s="209"/>
      <c r="T82" s="209"/>
      <c r="U82" s="209"/>
      <c r="V82" s="209"/>
      <c r="W82" s="209"/>
      <c r="X82" s="209"/>
      <c r="Y82" s="209"/>
      <c r="Z82" s="209"/>
      <c r="AA82" s="209"/>
      <c r="AB82" s="209"/>
      <c r="AC82" s="209"/>
      <c r="AD82" s="209"/>
      <c r="AE82" s="133" t="s">
        <v>83</v>
      </c>
      <c r="AH82" s="3"/>
      <c r="AI82" s="133" t="s">
        <v>96</v>
      </c>
      <c r="AJ82" s="133" t="s">
        <v>12</v>
      </c>
      <c r="AK82" s="133" t="s">
        <v>169</v>
      </c>
      <c r="AL82" s="133" t="s">
        <v>172</v>
      </c>
      <c r="AU82" s="134"/>
      <c r="AV82" s="134"/>
      <c r="AW82" s="134"/>
      <c r="AX82" s="134"/>
      <c r="AY82" s="134"/>
      <c r="AZ82" s="134"/>
    </row>
    <row r="83" spans="1:66" ht="12.75" customHeight="1">
      <c r="B83" s="133" t="s">
        <v>57</v>
      </c>
      <c r="C83" s="133" t="s">
        <v>58</v>
      </c>
      <c r="D83" s="133" t="s">
        <v>59</v>
      </c>
      <c r="E83" s="133" t="s">
        <v>91</v>
      </c>
      <c r="F83" s="133" t="s">
        <v>92</v>
      </c>
      <c r="G83" s="133" t="s">
        <v>88</v>
      </c>
      <c r="H83" s="133" t="s">
        <v>266</v>
      </c>
      <c r="I83" s="133" t="s">
        <v>52</v>
      </c>
      <c r="L83" s="270"/>
      <c r="M83" s="270"/>
      <c r="N83" s="270"/>
      <c r="O83" s="270"/>
      <c r="P83" s="270"/>
      <c r="Q83" s="270"/>
      <c r="R83" s="270"/>
      <c r="S83" s="270"/>
      <c r="T83" s="270"/>
      <c r="U83" s="270"/>
      <c r="V83" s="270"/>
      <c r="W83" s="270"/>
      <c r="X83" s="271"/>
      <c r="Y83" s="271"/>
      <c r="Z83" s="271"/>
      <c r="AA83" s="271"/>
      <c r="AB83" s="271"/>
      <c r="AC83" s="271"/>
      <c r="AD83" s="271"/>
      <c r="AE83" s="271"/>
      <c r="AF83" s="271"/>
      <c r="AG83" s="271"/>
      <c r="AH83" s="271"/>
      <c r="AI83" s="271"/>
      <c r="AJ83" s="271"/>
      <c r="AK83" s="271"/>
      <c r="AL83" s="271"/>
      <c r="AM83" s="271"/>
      <c r="AN83" s="271"/>
      <c r="AO83" s="271"/>
      <c r="AP83" s="271"/>
      <c r="AS83" s="120" t="str">
        <f>IF(L83="","NG","OK")</f>
        <v>NG</v>
      </c>
      <c r="AT83" s="120" t="str">
        <f>IF(AS83="NG","用途地域が記載されていません。","")</f>
        <v>用途地域が記載されていません。</v>
      </c>
      <c r="AU83" s="134"/>
      <c r="AV83" s="134"/>
      <c r="AW83" s="134"/>
      <c r="AX83" s="134"/>
      <c r="AY83" s="134"/>
      <c r="AZ83" s="134"/>
    </row>
    <row r="84" spans="1:66" ht="3" customHeight="1">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U84" s="134"/>
      <c r="AV84" s="134"/>
      <c r="AW84" s="134"/>
      <c r="AX84" s="134"/>
      <c r="AY84" s="134"/>
      <c r="AZ84" s="134"/>
    </row>
    <row r="85" spans="1:66" ht="3.75" customHeight="1">
      <c r="AU85" s="134"/>
      <c r="AV85" s="134"/>
      <c r="AW85" s="134"/>
      <c r="AX85" s="134"/>
      <c r="AY85" s="134"/>
      <c r="AZ85" s="134"/>
    </row>
    <row r="86" spans="1:66" ht="12.75" customHeight="1">
      <c r="A86" s="133" t="s">
        <v>57</v>
      </c>
      <c r="B86" s="133">
        <v>2</v>
      </c>
      <c r="C86" s="133" t="s">
        <v>59</v>
      </c>
      <c r="D86" s="133" t="s">
        <v>20</v>
      </c>
      <c r="E86" s="133" t="s">
        <v>21</v>
      </c>
      <c r="F86" s="133" t="s">
        <v>86</v>
      </c>
      <c r="G86" s="133" t="s">
        <v>262</v>
      </c>
      <c r="H86" s="133" t="s">
        <v>248</v>
      </c>
      <c r="I86" s="133" t="s">
        <v>109</v>
      </c>
      <c r="J86" s="133" t="s">
        <v>27</v>
      </c>
      <c r="K86" s="133" t="s">
        <v>263</v>
      </c>
      <c r="L86" s="133" t="s">
        <v>88</v>
      </c>
      <c r="M86" s="133" t="s">
        <v>27</v>
      </c>
      <c r="N86" s="133" t="s">
        <v>118</v>
      </c>
      <c r="O86" s="133" t="s">
        <v>99</v>
      </c>
      <c r="P86" s="133" t="s">
        <v>52</v>
      </c>
      <c r="AU86" s="134"/>
      <c r="AV86" s="134"/>
      <c r="AW86" s="134"/>
      <c r="AX86" s="134"/>
      <c r="AY86" s="134"/>
      <c r="AZ86" s="134"/>
    </row>
    <row r="87" spans="1:66" ht="12.75" customHeight="1">
      <c r="B87" s="133" t="s">
        <v>57</v>
      </c>
      <c r="C87" s="133" t="s">
        <v>167</v>
      </c>
      <c r="D87" s="133" t="s">
        <v>59</v>
      </c>
      <c r="E87" s="133" t="s">
        <v>267</v>
      </c>
      <c r="H87" s="133" t="s">
        <v>268</v>
      </c>
      <c r="I87" s="133" t="s">
        <v>52</v>
      </c>
      <c r="L87" s="3"/>
      <c r="M87" s="133" t="s">
        <v>269</v>
      </c>
      <c r="N87" s="133" t="s">
        <v>270</v>
      </c>
      <c r="O87" s="133" t="s">
        <v>249</v>
      </c>
      <c r="P87" s="133" t="s">
        <v>166</v>
      </c>
      <c r="Q87" s="133" t="s">
        <v>178</v>
      </c>
      <c r="R87" s="133" t="s">
        <v>54</v>
      </c>
      <c r="S87" s="133" t="s">
        <v>190</v>
      </c>
      <c r="T87" s="133" t="s">
        <v>165</v>
      </c>
      <c r="U87" s="133" t="s">
        <v>268</v>
      </c>
      <c r="Y87" s="3"/>
      <c r="Z87" s="133" t="s">
        <v>269</v>
      </c>
      <c r="AA87" s="133" t="s">
        <v>271</v>
      </c>
      <c r="AB87" s="133" t="s">
        <v>269</v>
      </c>
      <c r="AC87" s="133" t="s">
        <v>270</v>
      </c>
      <c r="AD87" s="133" t="s">
        <v>249</v>
      </c>
      <c r="AE87" s="133" t="s">
        <v>166</v>
      </c>
      <c r="AF87" s="133" t="s">
        <v>178</v>
      </c>
      <c r="AG87" s="133" t="s">
        <v>54</v>
      </c>
      <c r="AH87" s="133" t="s">
        <v>190</v>
      </c>
      <c r="AI87" s="133" t="s">
        <v>165</v>
      </c>
      <c r="AJ87" s="133" t="s">
        <v>268</v>
      </c>
      <c r="AS87" s="120" t="str">
        <f>IF(AND(L87="",Y87="",L89="",Y89=""),"NG","OK")</f>
        <v>NG</v>
      </c>
      <c r="AT87" s="120" t="str">
        <f>IF(AS87="NG","構造が記載されていません。","")</f>
        <v>構造が記載されていません。</v>
      </c>
      <c r="AU87" s="134"/>
      <c r="AV87" s="134"/>
      <c r="AW87" s="134"/>
      <c r="AX87" s="134"/>
      <c r="AY87" s="134"/>
      <c r="AZ87" s="134"/>
    </row>
    <row r="88" spans="1:66" ht="3" customHeight="1"/>
    <row r="89" spans="1:66" ht="12.75" customHeight="1">
      <c r="L89" s="3"/>
      <c r="M89" s="133" t="s">
        <v>269</v>
      </c>
      <c r="N89" s="133" t="s">
        <v>271</v>
      </c>
      <c r="O89" s="133" t="s">
        <v>268</v>
      </c>
      <c r="Y89" s="3"/>
      <c r="Z89" s="133" t="s">
        <v>109</v>
      </c>
      <c r="AA89" s="133" t="s">
        <v>27</v>
      </c>
      <c r="AB89" s="133" t="s">
        <v>82</v>
      </c>
      <c r="AC89" s="133" t="s">
        <v>8</v>
      </c>
      <c r="AD89" s="192"/>
      <c r="AE89" s="192"/>
      <c r="AF89" s="192"/>
      <c r="AG89" s="192"/>
      <c r="AH89" s="192"/>
      <c r="AI89" s="192"/>
      <c r="AJ89" s="192"/>
      <c r="AK89" s="192"/>
      <c r="AL89" s="192"/>
      <c r="AM89" s="192"/>
      <c r="AN89" s="133" t="s">
        <v>83</v>
      </c>
    </row>
    <row r="90" spans="1:66" ht="12.75" customHeight="1">
      <c r="B90" s="133" t="s">
        <v>57</v>
      </c>
      <c r="C90" s="133" t="s">
        <v>58</v>
      </c>
      <c r="D90" s="133" t="s">
        <v>59</v>
      </c>
      <c r="E90" s="133" t="s">
        <v>119</v>
      </c>
      <c r="H90" s="133" t="s">
        <v>120</v>
      </c>
      <c r="I90" s="133" t="s">
        <v>52</v>
      </c>
      <c r="N90" s="133" t="s">
        <v>88</v>
      </c>
      <c r="O90" s="133" t="s">
        <v>155</v>
      </c>
      <c r="Q90" s="194"/>
      <c r="R90" s="194"/>
      <c r="S90" s="194"/>
      <c r="T90" s="133" t="s">
        <v>119</v>
      </c>
      <c r="W90" s="133" t="s">
        <v>88</v>
      </c>
      <c r="X90" s="133" t="s">
        <v>161</v>
      </c>
      <c r="Y90" s="138"/>
      <c r="Z90" s="194"/>
      <c r="AA90" s="194"/>
      <c r="AB90" s="194"/>
      <c r="AC90" s="133" t="s">
        <v>119</v>
      </c>
      <c r="AS90" s="120" t="str">
        <f>IF(Q90="","NG","OK")</f>
        <v>NG</v>
      </c>
      <c r="AT90" s="120" t="str">
        <f>IF(AS90="NG","階数が記載されていません。","")</f>
        <v>階数が記載されていません。</v>
      </c>
    </row>
    <row r="91" spans="1:66" ht="15" customHeight="1">
      <c r="B91" s="133" t="s">
        <v>57</v>
      </c>
      <c r="C91" s="133" t="s">
        <v>60</v>
      </c>
      <c r="D91" s="133" t="s">
        <v>59</v>
      </c>
      <c r="E91" s="133" t="s">
        <v>263</v>
      </c>
      <c r="F91" s="133" t="s">
        <v>88</v>
      </c>
      <c r="G91" s="133" t="s">
        <v>19</v>
      </c>
      <c r="H91" s="133" t="s">
        <v>121</v>
      </c>
      <c r="I91" s="133" t="s">
        <v>52</v>
      </c>
      <c r="M91" s="210"/>
      <c r="N91" s="210"/>
      <c r="O91" s="210"/>
      <c r="P91" s="210"/>
      <c r="Q91" s="210"/>
      <c r="R91" s="210"/>
      <c r="S91" s="210"/>
      <c r="U91" s="133" t="s">
        <v>174</v>
      </c>
      <c r="AS91" s="120" t="str">
        <f>IF(M91="","NG","OK")</f>
        <v>NG</v>
      </c>
      <c r="AT91" s="120" t="str">
        <f>IF(AS91="NG","敷地面積が記載されていません。","")</f>
        <v>敷地面積が記載されていません。</v>
      </c>
      <c r="BN91" s="74"/>
    </row>
    <row r="92" spans="1:66" ht="15" customHeight="1">
      <c r="B92" s="133" t="s">
        <v>57</v>
      </c>
      <c r="C92" s="133" t="s">
        <v>90</v>
      </c>
      <c r="D92" s="133" t="s">
        <v>59</v>
      </c>
      <c r="E92" s="133" t="s">
        <v>20</v>
      </c>
      <c r="F92" s="133" t="s">
        <v>21</v>
      </c>
      <c r="G92" s="133" t="s">
        <v>19</v>
      </c>
      <c r="H92" s="133" t="s">
        <v>121</v>
      </c>
      <c r="I92" s="133" t="s">
        <v>52</v>
      </c>
      <c r="M92" s="210"/>
      <c r="N92" s="210"/>
      <c r="O92" s="210"/>
      <c r="P92" s="210"/>
      <c r="Q92" s="210"/>
      <c r="R92" s="210"/>
      <c r="S92" s="210"/>
      <c r="U92" s="133" t="s">
        <v>174</v>
      </c>
      <c r="AS92" s="120" t="str">
        <f>IF(M92="","NG","OK")</f>
        <v>NG</v>
      </c>
      <c r="AT92" s="120" t="str">
        <f>IF(AS92="NG","建築面積が記載されていません。","")</f>
        <v>建築面積が記載されていません。</v>
      </c>
      <c r="BN92" s="74"/>
    </row>
    <row r="93" spans="1:66" ht="15" customHeight="1">
      <c r="B93" s="133" t="s">
        <v>57</v>
      </c>
      <c r="C93" s="133" t="s">
        <v>176</v>
      </c>
      <c r="D93" s="133" t="s">
        <v>59</v>
      </c>
      <c r="E93" s="133" t="s">
        <v>122</v>
      </c>
      <c r="F93" s="133" t="s">
        <v>123</v>
      </c>
      <c r="G93" s="133" t="s">
        <v>19</v>
      </c>
      <c r="H93" s="133" t="s">
        <v>121</v>
      </c>
      <c r="I93" s="133" t="s">
        <v>52</v>
      </c>
      <c r="M93" s="210"/>
      <c r="N93" s="210"/>
      <c r="O93" s="210"/>
      <c r="P93" s="210"/>
      <c r="Q93" s="210"/>
      <c r="R93" s="210"/>
      <c r="S93" s="210"/>
      <c r="U93" s="133" t="s">
        <v>174</v>
      </c>
      <c r="AS93" s="120" t="str">
        <f>IF(M93="","NG","OK")</f>
        <v>NG</v>
      </c>
      <c r="AT93" s="120" t="str">
        <f>IF(AS93="NG","延べ面積が記載されていません。","")</f>
        <v>延べ面積が記載されていません。</v>
      </c>
      <c r="BN93" s="74"/>
    </row>
    <row r="94" spans="1:66" ht="7.5" customHeight="1">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row>
    <row r="95" spans="1:66" ht="3.75" customHeight="1"/>
    <row r="96" spans="1:66" ht="12.75" customHeight="1">
      <c r="A96" s="133" t="s">
        <v>57</v>
      </c>
      <c r="B96" s="133">
        <v>3</v>
      </c>
      <c r="C96" s="133" t="s">
        <v>59</v>
      </c>
      <c r="D96" s="133" t="s">
        <v>119</v>
      </c>
      <c r="E96" s="133" t="s">
        <v>251</v>
      </c>
      <c r="F96" s="133" t="s">
        <v>91</v>
      </c>
      <c r="G96" s="133" t="s">
        <v>92</v>
      </c>
      <c r="H96" s="133" t="s">
        <v>251</v>
      </c>
      <c r="I96" s="133" t="s">
        <v>250</v>
      </c>
      <c r="J96" s="133" t="s">
        <v>19</v>
      </c>
      <c r="K96" s="133" t="s">
        <v>121</v>
      </c>
      <c r="L96" s="133" t="s">
        <v>52</v>
      </c>
      <c r="S96" s="133" t="s">
        <v>8</v>
      </c>
      <c r="V96" s="133" t="s">
        <v>91</v>
      </c>
      <c r="W96" s="133" t="s">
        <v>92</v>
      </c>
      <c r="Z96" s="133" t="s">
        <v>83</v>
      </c>
      <c r="AC96" s="133" t="s">
        <v>8</v>
      </c>
      <c r="AF96" s="133" t="s">
        <v>250</v>
      </c>
      <c r="AG96" s="133" t="s">
        <v>19</v>
      </c>
      <c r="AH96" s="133" t="s">
        <v>121</v>
      </c>
      <c r="AL96" s="133" t="s">
        <v>83</v>
      </c>
    </row>
    <row r="97" spans="1:59" ht="12.75" customHeight="1">
      <c r="B97" s="133" t="s">
        <v>57</v>
      </c>
      <c r="C97" s="133" t="s">
        <v>167</v>
      </c>
      <c r="D97" s="133" t="s">
        <v>59</v>
      </c>
      <c r="E97" s="133" t="s">
        <v>119</v>
      </c>
      <c r="F97" s="133" t="s">
        <v>251</v>
      </c>
      <c r="G97" s="133" t="s">
        <v>91</v>
      </c>
      <c r="H97" s="133" t="s">
        <v>92</v>
      </c>
      <c r="I97" s="133" t="s">
        <v>251</v>
      </c>
      <c r="J97" s="133" t="s">
        <v>52</v>
      </c>
      <c r="L97" s="133" t="s">
        <v>8</v>
      </c>
      <c r="M97" s="192"/>
      <c r="N97" s="213"/>
      <c r="O97" s="213"/>
      <c r="P97" s="213"/>
      <c r="Q97" s="133" t="s">
        <v>119</v>
      </c>
      <c r="R97" s="133" t="s">
        <v>83</v>
      </c>
      <c r="S97" s="133" t="s">
        <v>8</v>
      </c>
      <c r="T97" s="216"/>
      <c r="U97" s="216"/>
      <c r="V97" s="216"/>
      <c r="W97" s="216"/>
      <c r="X97" s="216"/>
      <c r="Y97" s="216"/>
      <c r="Z97" s="133" t="s">
        <v>83</v>
      </c>
      <c r="AC97" s="133" t="s">
        <v>8</v>
      </c>
      <c r="AD97" s="217"/>
      <c r="AE97" s="217"/>
      <c r="AF97" s="217"/>
      <c r="AG97" s="217"/>
      <c r="AH97" s="217"/>
      <c r="AI97" s="217"/>
      <c r="AJ97" s="217"/>
      <c r="AK97" s="133" t="s">
        <v>174</v>
      </c>
      <c r="AL97" s="133" t="s">
        <v>83</v>
      </c>
      <c r="AS97" s="120" t="str">
        <f>IF(COUNTA(M97:P105)=0,"NG","OK")</f>
        <v>NG</v>
      </c>
      <c r="AT97" s="120" t="str">
        <f>IF(AS97="NG","階が記載されていません。","")</f>
        <v>階が記載されていません。</v>
      </c>
      <c r="AU97" s="134"/>
      <c r="AV97" s="134"/>
      <c r="AW97" s="134"/>
      <c r="AX97" s="134"/>
      <c r="AY97" s="134"/>
      <c r="AZ97" s="134"/>
      <c r="BA97" s="134"/>
    </row>
    <row r="98" spans="1:59" ht="12.75" customHeight="1">
      <c r="L98" s="133" t="s">
        <v>8</v>
      </c>
      <c r="M98" s="192"/>
      <c r="N98" s="213"/>
      <c r="O98" s="213"/>
      <c r="P98" s="213"/>
      <c r="Q98" s="133" t="s">
        <v>119</v>
      </c>
      <c r="R98" s="133" t="s">
        <v>83</v>
      </c>
      <c r="S98" s="133" t="s">
        <v>8</v>
      </c>
      <c r="T98" s="190"/>
      <c r="U98" s="190"/>
      <c r="V98" s="190"/>
      <c r="W98" s="190"/>
      <c r="X98" s="190"/>
      <c r="Y98" s="190"/>
      <c r="Z98" s="133" t="s">
        <v>83</v>
      </c>
      <c r="AC98" s="133" t="s">
        <v>8</v>
      </c>
      <c r="AD98" s="191"/>
      <c r="AE98" s="191"/>
      <c r="AF98" s="191"/>
      <c r="AG98" s="191"/>
      <c r="AH98" s="191"/>
      <c r="AI98" s="191"/>
      <c r="AJ98" s="191"/>
      <c r="AK98" s="133" t="s">
        <v>174</v>
      </c>
      <c r="AL98" s="133" t="s">
        <v>83</v>
      </c>
      <c r="AS98" s="120" t="str">
        <f>IF(COUNTA(T97:Y107)=0,"NG","OK")</f>
        <v>NG</v>
      </c>
      <c r="AT98" s="120" t="str">
        <f>IF(AS98="NG","階別の用途が記載されていません。","")</f>
        <v>階別の用途が記載されていません。</v>
      </c>
      <c r="AU98" s="134"/>
      <c r="AV98" s="134"/>
      <c r="AW98" s="134"/>
      <c r="AX98" s="134"/>
      <c r="AY98" s="134"/>
      <c r="AZ98" s="134"/>
      <c r="BA98" s="134"/>
    </row>
    <row r="99" spans="1:59" ht="12.75" customHeight="1">
      <c r="L99" s="133" t="s">
        <v>8</v>
      </c>
      <c r="M99" s="192"/>
      <c r="N99" s="213"/>
      <c r="O99" s="213"/>
      <c r="P99" s="213"/>
      <c r="Q99" s="133" t="s">
        <v>119</v>
      </c>
      <c r="R99" s="133" t="s">
        <v>83</v>
      </c>
      <c r="S99" s="133" t="s">
        <v>8</v>
      </c>
      <c r="T99" s="190"/>
      <c r="U99" s="190"/>
      <c r="V99" s="190"/>
      <c r="W99" s="190"/>
      <c r="X99" s="190"/>
      <c r="Y99" s="190"/>
      <c r="Z99" s="133" t="s">
        <v>83</v>
      </c>
      <c r="AC99" s="133" t="s">
        <v>8</v>
      </c>
      <c r="AD99" s="191"/>
      <c r="AE99" s="191"/>
      <c r="AF99" s="191"/>
      <c r="AG99" s="191"/>
      <c r="AH99" s="191"/>
      <c r="AI99" s="191"/>
      <c r="AJ99" s="191"/>
      <c r="AK99" s="133" t="s">
        <v>174</v>
      </c>
      <c r="AL99" s="133" t="s">
        <v>83</v>
      </c>
      <c r="AS99" s="120" t="str">
        <f>IF(COUNTA(AD97:AJ107)=0,"NG","OK")</f>
        <v>NG</v>
      </c>
      <c r="AT99" s="120" t="str">
        <f>IF(AS99="NG","階別用途の床面積が記載されていません。","")</f>
        <v>階別用途の床面積が記載されていません。</v>
      </c>
      <c r="AU99" s="134"/>
      <c r="AV99" s="134"/>
      <c r="AW99" s="134"/>
      <c r="AX99" s="134"/>
      <c r="AY99" s="134"/>
      <c r="AZ99" s="134"/>
      <c r="BA99" s="134"/>
    </row>
    <row r="100" spans="1:59" ht="12.75" customHeight="1">
      <c r="L100" s="133" t="s">
        <v>8</v>
      </c>
      <c r="M100" s="192"/>
      <c r="N100" s="213"/>
      <c r="O100" s="213"/>
      <c r="P100" s="213"/>
      <c r="Q100" s="133" t="s">
        <v>119</v>
      </c>
      <c r="R100" s="133" t="s">
        <v>83</v>
      </c>
      <c r="S100" s="133" t="s">
        <v>8</v>
      </c>
      <c r="T100" s="190"/>
      <c r="U100" s="190"/>
      <c r="V100" s="190"/>
      <c r="W100" s="190"/>
      <c r="X100" s="190"/>
      <c r="Y100" s="190"/>
      <c r="Z100" s="133" t="s">
        <v>83</v>
      </c>
      <c r="AC100" s="133" t="s">
        <v>8</v>
      </c>
      <c r="AD100" s="191"/>
      <c r="AE100" s="191"/>
      <c r="AF100" s="191"/>
      <c r="AG100" s="191"/>
      <c r="AH100" s="191"/>
      <c r="AI100" s="191"/>
      <c r="AJ100" s="191"/>
      <c r="AK100" s="133" t="s">
        <v>174</v>
      </c>
      <c r="AL100" s="133" t="s">
        <v>83</v>
      </c>
      <c r="AU100" s="134"/>
      <c r="AV100" s="134"/>
      <c r="AW100" s="134"/>
      <c r="AX100" s="134"/>
      <c r="AY100" s="134"/>
      <c r="AZ100" s="134"/>
      <c r="BA100" s="134"/>
    </row>
    <row r="101" spans="1:59" ht="12.75" customHeight="1">
      <c r="L101" s="133" t="s">
        <v>8</v>
      </c>
      <c r="M101" s="192"/>
      <c r="N101" s="213"/>
      <c r="O101" s="213"/>
      <c r="P101" s="213"/>
      <c r="Q101" s="133" t="s">
        <v>119</v>
      </c>
      <c r="R101" s="133" t="s">
        <v>83</v>
      </c>
      <c r="S101" s="133" t="s">
        <v>8</v>
      </c>
      <c r="T101" s="190"/>
      <c r="U101" s="190"/>
      <c r="V101" s="190"/>
      <c r="W101" s="190"/>
      <c r="X101" s="190"/>
      <c r="Y101" s="190"/>
      <c r="Z101" s="133" t="s">
        <v>83</v>
      </c>
      <c r="AC101" s="133" t="s">
        <v>8</v>
      </c>
      <c r="AD101" s="191"/>
      <c r="AE101" s="191"/>
      <c r="AF101" s="191"/>
      <c r="AG101" s="191"/>
      <c r="AH101" s="191"/>
      <c r="AI101" s="191"/>
      <c r="AJ101" s="191"/>
      <c r="AK101" s="133" t="s">
        <v>174</v>
      </c>
      <c r="AL101" s="133" t="s">
        <v>83</v>
      </c>
      <c r="AU101" s="134"/>
      <c r="AV101" s="134"/>
      <c r="AW101" s="134"/>
      <c r="AX101" s="134"/>
      <c r="AY101" s="134"/>
      <c r="AZ101" s="134"/>
      <c r="BA101" s="134"/>
    </row>
    <row r="102" spans="1:59" ht="12.75" customHeight="1">
      <c r="L102" s="133" t="s">
        <v>8</v>
      </c>
      <c r="M102" s="192"/>
      <c r="N102" s="213"/>
      <c r="O102" s="213"/>
      <c r="P102" s="213"/>
      <c r="Q102" s="133" t="s">
        <v>119</v>
      </c>
      <c r="R102" s="133" t="s">
        <v>83</v>
      </c>
      <c r="S102" s="133" t="s">
        <v>8</v>
      </c>
      <c r="T102" s="190"/>
      <c r="U102" s="190"/>
      <c r="V102" s="190"/>
      <c r="W102" s="190"/>
      <c r="X102" s="190"/>
      <c r="Y102" s="190"/>
      <c r="Z102" s="133" t="s">
        <v>83</v>
      </c>
      <c r="AC102" s="133" t="s">
        <v>8</v>
      </c>
      <c r="AD102" s="191"/>
      <c r="AE102" s="191"/>
      <c r="AF102" s="191"/>
      <c r="AG102" s="191"/>
      <c r="AH102" s="191"/>
      <c r="AI102" s="191"/>
      <c r="AJ102" s="191"/>
      <c r="AK102" s="133" t="s">
        <v>174</v>
      </c>
      <c r="AL102" s="133" t="s">
        <v>83</v>
      </c>
      <c r="AU102" s="134"/>
      <c r="AV102" s="134"/>
      <c r="AW102" s="134"/>
      <c r="AX102" s="134"/>
      <c r="AY102" s="134"/>
      <c r="AZ102" s="134"/>
      <c r="BA102" s="134"/>
    </row>
    <row r="103" spans="1:59" ht="12.75" customHeight="1">
      <c r="L103" s="133" t="s">
        <v>8</v>
      </c>
      <c r="M103" s="192"/>
      <c r="N103" s="213"/>
      <c r="O103" s="213"/>
      <c r="P103" s="213"/>
      <c r="Q103" s="133" t="s">
        <v>119</v>
      </c>
      <c r="R103" s="133" t="s">
        <v>83</v>
      </c>
      <c r="S103" s="133" t="s">
        <v>8</v>
      </c>
      <c r="T103" s="190"/>
      <c r="U103" s="190"/>
      <c r="V103" s="190"/>
      <c r="W103" s="190"/>
      <c r="X103" s="190"/>
      <c r="Y103" s="190"/>
      <c r="Z103" s="133" t="s">
        <v>83</v>
      </c>
      <c r="AC103" s="133" t="s">
        <v>8</v>
      </c>
      <c r="AD103" s="191"/>
      <c r="AE103" s="191"/>
      <c r="AF103" s="191"/>
      <c r="AG103" s="191"/>
      <c r="AH103" s="191"/>
      <c r="AI103" s="191"/>
      <c r="AJ103" s="191"/>
      <c r="AK103" s="133" t="s">
        <v>174</v>
      </c>
      <c r="AL103" s="133" t="s">
        <v>83</v>
      </c>
    </row>
    <row r="104" spans="1:59" ht="12.75" customHeight="1">
      <c r="L104" s="133" t="s">
        <v>8</v>
      </c>
      <c r="M104" s="192"/>
      <c r="N104" s="213"/>
      <c r="O104" s="213"/>
      <c r="P104" s="213"/>
      <c r="Q104" s="133" t="s">
        <v>119</v>
      </c>
      <c r="R104" s="133" t="s">
        <v>83</v>
      </c>
      <c r="S104" s="133" t="s">
        <v>8</v>
      </c>
      <c r="T104" s="190"/>
      <c r="U104" s="190"/>
      <c r="V104" s="190"/>
      <c r="W104" s="190"/>
      <c r="X104" s="190"/>
      <c r="Y104" s="190"/>
      <c r="Z104" s="133" t="s">
        <v>83</v>
      </c>
      <c r="AC104" s="133" t="s">
        <v>8</v>
      </c>
      <c r="AD104" s="191"/>
      <c r="AE104" s="191"/>
      <c r="AF104" s="191"/>
      <c r="AG104" s="191"/>
      <c r="AH104" s="191"/>
      <c r="AI104" s="191"/>
      <c r="AJ104" s="191"/>
      <c r="AK104" s="133" t="s">
        <v>174</v>
      </c>
      <c r="AL104" s="133" t="s">
        <v>83</v>
      </c>
    </row>
    <row r="105" spans="1:59" ht="12.75" customHeight="1">
      <c r="L105" s="133" t="s">
        <v>8</v>
      </c>
      <c r="M105" s="192"/>
      <c r="N105" s="213"/>
      <c r="O105" s="213"/>
      <c r="P105" s="213"/>
      <c r="Q105" s="133" t="s">
        <v>119</v>
      </c>
      <c r="R105" s="133" t="s">
        <v>83</v>
      </c>
      <c r="S105" s="133" t="s">
        <v>8</v>
      </c>
      <c r="T105" s="190"/>
      <c r="U105" s="190"/>
      <c r="V105" s="190"/>
      <c r="W105" s="190"/>
      <c r="X105" s="190"/>
      <c r="Y105" s="190"/>
      <c r="Z105" s="133" t="s">
        <v>83</v>
      </c>
      <c r="AC105" s="133" t="s">
        <v>8</v>
      </c>
      <c r="AD105" s="191"/>
      <c r="AE105" s="191"/>
      <c r="AF105" s="191"/>
      <c r="AG105" s="191"/>
      <c r="AH105" s="191"/>
      <c r="AI105" s="191"/>
      <c r="AJ105" s="191"/>
      <c r="AK105" s="133" t="s">
        <v>174</v>
      </c>
      <c r="AL105" s="133" t="s">
        <v>83</v>
      </c>
    </row>
    <row r="106" spans="1:59" ht="12.75" customHeight="1">
      <c r="L106" s="133" t="s">
        <v>8</v>
      </c>
      <c r="M106" s="192"/>
      <c r="N106" s="213"/>
      <c r="O106" s="213"/>
      <c r="P106" s="213"/>
      <c r="Q106" s="133" t="s">
        <v>119</v>
      </c>
      <c r="R106" s="133" t="s">
        <v>83</v>
      </c>
      <c r="S106" s="133" t="s">
        <v>8</v>
      </c>
      <c r="T106" s="190"/>
      <c r="U106" s="190"/>
      <c r="V106" s="190"/>
      <c r="W106" s="190"/>
      <c r="X106" s="190"/>
      <c r="Y106" s="190"/>
      <c r="Z106" s="133" t="s">
        <v>83</v>
      </c>
      <c r="AC106" s="133" t="s">
        <v>8</v>
      </c>
      <c r="AD106" s="191"/>
      <c r="AE106" s="191"/>
      <c r="AF106" s="191"/>
      <c r="AG106" s="191"/>
      <c r="AH106" s="191"/>
      <c r="AI106" s="191"/>
      <c r="AJ106" s="191"/>
      <c r="AK106" s="133" t="s">
        <v>174</v>
      </c>
      <c r="AL106" s="133" t="s">
        <v>83</v>
      </c>
    </row>
    <row r="107" spans="1:59" ht="12.75" customHeight="1">
      <c r="L107" s="133" t="s">
        <v>8</v>
      </c>
      <c r="M107" s="192"/>
      <c r="N107" s="213"/>
      <c r="O107" s="213"/>
      <c r="P107" s="213"/>
      <c r="Q107" s="133" t="s">
        <v>119</v>
      </c>
      <c r="R107" s="133" t="s">
        <v>83</v>
      </c>
      <c r="S107" s="133" t="s">
        <v>8</v>
      </c>
      <c r="T107" s="211"/>
      <c r="U107" s="211"/>
      <c r="V107" s="211"/>
      <c r="W107" s="211"/>
      <c r="X107" s="211"/>
      <c r="Y107" s="211"/>
      <c r="Z107" s="133" t="s">
        <v>83</v>
      </c>
      <c r="AC107" s="133" t="s">
        <v>8</v>
      </c>
      <c r="AD107" s="212"/>
      <c r="AE107" s="212"/>
      <c r="AF107" s="212"/>
      <c r="AG107" s="212"/>
      <c r="AH107" s="212"/>
      <c r="AI107" s="212"/>
      <c r="AJ107" s="212"/>
      <c r="AK107" s="133" t="s">
        <v>174</v>
      </c>
      <c r="AL107" s="133" t="s">
        <v>83</v>
      </c>
      <c r="AU107" s="134"/>
      <c r="AV107" s="134"/>
      <c r="AW107" s="134"/>
      <c r="AX107" s="134"/>
      <c r="AY107" s="134"/>
      <c r="AZ107" s="134"/>
      <c r="BA107" s="134"/>
      <c r="BC107" s="134"/>
      <c r="BD107" s="134"/>
      <c r="BE107" s="134"/>
      <c r="BF107" s="134"/>
      <c r="BG107" s="134"/>
    </row>
    <row r="108" spans="1:59" ht="12.75" customHeight="1">
      <c r="B108" s="133" t="s">
        <v>57</v>
      </c>
      <c r="C108" s="133" t="s">
        <v>58</v>
      </c>
      <c r="D108" s="133" t="s">
        <v>59</v>
      </c>
      <c r="E108" s="133" t="s">
        <v>91</v>
      </c>
      <c r="F108" s="182" t="s">
        <v>92</v>
      </c>
      <c r="G108" s="182"/>
      <c r="H108" s="133" t="s">
        <v>251</v>
      </c>
      <c r="I108" s="133" t="s">
        <v>52</v>
      </c>
      <c r="S108" s="133" t="s">
        <v>8</v>
      </c>
      <c r="T108" s="214"/>
      <c r="U108" s="214"/>
      <c r="V108" s="214"/>
      <c r="W108" s="214"/>
      <c r="X108" s="214"/>
      <c r="Y108" s="214"/>
      <c r="Z108" s="133" t="s">
        <v>83</v>
      </c>
      <c r="AC108" s="133" t="s">
        <v>8</v>
      </c>
      <c r="AD108" s="197"/>
      <c r="AE108" s="197"/>
      <c r="AF108" s="197"/>
      <c r="AG108" s="197"/>
      <c r="AH108" s="197"/>
      <c r="AI108" s="197"/>
      <c r="AJ108" s="197"/>
      <c r="AK108" s="133" t="s">
        <v>174</v>
      </c>
      <c r="AL108" s="133" t="s">
        <v>83</v>
      </c>
      <c r="AS108" s="120" t="str">
        <f>IF(COUNTA(T108:Y110)=0,"NG","OK")</f>
        <v>NG</v>
      </c>
      <c r="AT108" s="120" t="str">
        <f>IF(AS108="NG","用途が記載されていません。","")</f>
        <v>用途が記載されていません。</v>
      </c>
      <c r="AU108" s="74"/>
      <c r="AV108" s="134"/>
      <c r="AW108" s="134"/>
      <c r="AX108" s="134"/>
      <c r="AY108" s="134"/>
      <c r="AZ108" s="134"/>
      <c r="BA108" s="134"/>
      <c r="BC108" s="134"/>
      <c r="BD108" s="134"/>
      <c r="BE108" s="134"/>
      <c r="BF108" s="134"/>
      <c r="BG108" s="134"/>
    </row>
    <row r="109" spans="1:59" ht="12.75" customHeight="1">
      <c r="S109" s="133" t="s">
        <v>8</v>
      </c>
      <c r="T109" s="190"/>
      <c r="U109" s="190"/>
      <c r="V109" s="190"/>
      <c r="W109" s="190"/>
      <c r="X109" s="190"/>
      <c r="Y109" s="190"/>
      <c r="Z109" s="133" t="s">
        <v>83</v>
      </c>
      <c r="AC109" s="133" t="s">
        <v>8</v>
      </c>
      <c r="AD109" s="191"/>
      <c r="AE109" s="191"/>
      <c r="AF109" s="191"/>
      <c r="AG109" s="191"/>
      <c r="AH109" s="191"/>
      <c r="AI109" s="191"/>
      <c r="AJ109" s="191"/>
      <c r="AK109" s="133" t="s">
        <v>174</v>
      </c>
      <c r="AL109" s="133" t="s">
        <v>83</v>
      </c>
      <c r="AS109" s="120" t="str">
        <f>IF(COUNTA(AD108:AJ110)=0,"NG","OK")</f>
        <v>NG</v>
      </c>
      <c r="AT109" s="120" t="str">
        <f>IF(AS109="NG","用途別の床面積が記載されていません。","")</f>
        <v>用途別の床面積が記載されていません。</v>
      </c>
      <c r="AU109" s="74"/>
      <c r="AV109" s="134"/>
      <c r="AW109" s="134"/>
      <c r="AX109" s="134"/>
      <c r="AY109" s="134"/>
      <c r="AZ109" s="134"/>
      <c r="BA109" s="134"/>
      <c r="BC109" s="134"/>
      <c r="BD109" s="134"/>
      <c r="BE109" s="134"/>
      <c r="BF109" s="134"/>
      <c r="BG109" s="134"/>
    </row>
    <row r="110" spans="1:59" ht="12.75" customHeight="1">
      <c r="S110" s="133" t="s">
        <v>8</v>
      </c>
      <c r="T110" s="190"/>
      <c r="U110" s="190"/>
      <c r="V110" s="190"/>
      <c r="W110" s="190"/>
      <c r="X110" s="190"/>
      <c r="Y110" s="190"/>
      <c r="Z110" s="133" t="s">
        <v>83</v>
      </c>
      <c r="AC110" s="133" t="s">
        <v>8</v>
      </c>
      <c r="AD110" s="191"/>
      <c r="AE110" s="191"/>
      <c r="AF110" s="191"/>
      <c r="AG110" s="191"/>
      <c r="AH110" s="191"/>
      <c r="AI110" s="191"/>
      <c r="AJ110" s="191"/>
      <c r="AK110" s="133" t="s">
        <v>174</v>
      </c>
      <c r="AL110" s="133" t="s">
        <v>83</v>
      </c>
      <c r="AU110" s="134"/>
      <c r="AV110" s="134"/>
      <c r="AW110" s="134"/>
      <c r="AX110" s="134"/>
      <c r="AY110" s="134"/>
      <c r="AZ110" s="134"/>
      <c r="BA110" s="134"/>
      <c r="BC110" s="134"/>
      <c r="BD110" s="134"/>
      <c r="BE110" s="134"/>
      <c r="BF110" s="134"/>
      <c r="BG110" s="134"/>
    </row>
    <row r="111" spans="1:59" ht="3.75" customHeight="1">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U111" s="134"/>
      <c r="AV111" s="134"/>
      <c r="AW111" s="134"/>
      <c r="AX111" s="134"/>
      <c r="AY111" s="134"/>
      <c r="AZ111" s="134"/>
      <c r="BA111" s="134"/>
      <c r="BC111" s="134"/>
      <c r="BD111" s="134"/>
      <c r="BE111" s="134"/>
      <c r="BF111" s="134"/>
      <c r="BG111" s="134"/>
    </row>
    <row r="112" spans="1:59" ht="3.75" customHeight="1">
      <c r="AU112" s="134"/>
      <c r="AV112" s="134"/>
      <c r="AW112" s="134"/>
      <c r="AX112" s="134"/>
      <c r="AY112" s="134"/>
      <c r="AZ112" s="134"/>
      <c r="BA112" s="134"/>
      <c r="BC112" s="134"/>
      <c r="BD112" s="134"/>
      <c r="BE112" s="134"/>
      <c r="BF112" s="134"/>
      <c r="BG112" s="134"/>
    </row>
    <row r="113" spans="1:59" ht="12.75" customHeight="1">
      <c r="A113" s="133" t="s">
        <v>57</v>
      </c>
      <c r="B113" s="133">
        <v>4</v>
      </c>
      <c r="C113" s="133" t="s">
        <v>59</v>
      </c>
      <c r="D113" s="133" t="s">
        <v>272</v>
      </c>
      <c r="E113" s="133" t="s">
        <v>273</v>
      </c>
      <c r="F113" s="133" t="s">
        <v>124</v>
      </c>
      <c r="G113" s="133" t="s">
        <v>125</v>
      </c>
      <c r="H113" s="133" t="s">
        <v>24</v>
      </c>
      <c r="I113" s="133" t="s">
        <v>73</v>
      </c>
      <c r="J113" s="133" t="s">
        <v>27</v>
      </c>
      <c r="K113" s="133" t="s">
        <v>77</v>
      </c>
      <c r="L113" s="133" t="s">
        <v>91</v>
      </c>
      <c r="M113" s="133" t="s">
        <v>52</v>
      </c>
      <c r="O113" s="3"/>
      <c r="P113" s="144" t="s">
        <v>191</v>
      </c>
      <c r="Q113" s="133" t="s">
        <v>189</v>
      </c>
      <c r="R113" s="133" t="s">
        <v>272</v>
      </c>
      <c r="S113" s="133" t="s">
        <v>273</v>
      </c>
      <c r="T113" s="133" t="s">
        <v>124</v>
      </c>
      <c r="U113" s="133" t="s">
        <v>125</v>
      </c>
      <c r="V113" s="133" t="s">
        <v>24</v>
      </c>
      <c r="AF113" s="3"/>
      <c r="AG113" s="133" t="s">
        <v>187</v>
      </c>
      <c r="AH113" s="133" t="s">
        <v>117</v>
      </c>
      <c r="AI113" s="133" t="s">
        <v>199</v>
      </c>
      <c r="AJ113" s="133" t="s">
        <v>274</v>
      </c>
      <c r="AK113" s="133" t="s">
        <v>124</v>
      </c>
      <c r="AL113" s="133" t="s">
        <v>125</v>
      </c>
      <c r="AM113" s="133" t="s">
        <v>24</v>
      </c>
      <c r="AS113" s="120"/>
      <c r="AT113" s="120"/>
      <c r="AU113" s="134"/>
      <c r="AV113" s="134"/>
      <c r="AW113" s="134"/>
      <c r="AX113" s="134"/>
      <c r="AY113" s="134"/>
      <c r="AZ113" s="134"/>
      <c r="BA113" s="134"/>
      <c r="BC113" s="134"/>
      <c r="BD113" s="134"/>
      <c r="BE113" s="134"/>
      <c r="BF113" s="134"/>
      <c r="BG113" s="134"/>
    </row>
    <row r="114" spans="1:59" ht="3" customHeight="1">
      <c r="AU114" s="134"/>
      <c r="AV114" s="134"/>
      <c r="AW114" s="134"/>
      <c r="AX114" s="134"/>
      <c r="AY114" s="134"/>
      <c r="AZ114" s="134"/>
      <c r="BA114" s="134"/>
      <c r="BC114" s="134"/>
      <c r="BD114" s="134"/>
      <c r="BE114" s="134"/>
      <c r="BF114" s="134"/>
      <c r="BG114" s="134"/>
    </row>
    <row r="115" spans="1:59" ht="12.75" customHeight="1">
      <c r="O115" s="3"/>
      <c r="P115" s="133" t="s">
        <v>199</v>
      </c>
      <c r="Q115" s="133" t="s">
        <v>253</v>
      </c>
      <c r="R115" s="133" t="s">
        <v>126</v>
      </c>
      <c r="S115" s="133" t="s">
        <v>127</v>
      </c>
      <c r="T115" s="133" t="s">
        <v>128</v>
      </c>
      <c r="U115" s="133" t="s">
        <v>129</v>
      </c>
      <c r="V115" s="133" t="s">
        <v>124</v>
      </c>
      <c r="W115" s="133" t="s">
        <v>125</v>
      </c>
      <c r="X115" s="133" t="s">
        <v>24</v>
      </c>
      <c r="Y115" s="133" t="s">
        <v>8</v>
      </c>
      <c r="Z115" s="195"/>
      <c r="AA115" s="195"/>
      <c r="AB115" s="195"/>
      <c r="AC115" s="133" t="s">
        <v>119</v>
      </c>
      <c r="AD115" s="133" t="s">
        <v>83</v>
      </c>
      <c r="AS115" s="120" t="str">
        <f>IF(AND(O115="レ",Z115=""),"NG",IF(AND(O117="レ",Z117=""),"NG","OK"))</f>
        <v>OK</v>
      </c>
      <c r="AT115" s="120" t="str">
        <f>IF(AS115="NG","区画避難安全検証法又は階避難安全検証法が適用されている場合は対象の階を入力してください。","")</f>
        <v/>
      </c>
      <c r="AU115" s="134"/>
      <c r="AV115" s="134"/>
      <c r="AW115" s="134"/>
      <c r="AX115" s="134"/>
      <c r="AY115" s="134"/>
      <c r="AZ115" s="134"/>
      <c r="BA115" s="134"/>
      <c r="BC115" s="134"/>
      <c r="BD115" s="134"/>
      <c r="BE115" s="134"/>
      <c r="BF115" s="134"/>
      <c r="BG115" s="134"/>
    </row>
    <row r="116" spans="1:59" ht="3" customHeight="1">
      <c r="AU116" s="134"/>
      <c r="AV116" s="134"/>
      <c r="AW116" s="134"/>
      <c r="AX116" s="134"/>
      <c r="AY116" s="134"/>
      <c r="AZ116" s="134"/>
      <c r="BA116" s="134"/>
      <c r="BC116" s="134"/>
      <c r="BD116" s="134"/>
      <c r="BE116" s="134"/>
      <c r="BF116" s="134"/>
      <c r="BG116" s="134"/>
    </row>
    <row r="117" spans="1:59" ht="12.75" customHeight="1">
      <c r="O117" s="3"/>
      <c r="P117" s="133" t="s">
        <v>119</v>
      </c>
      <c r="Q117" s="133" t="s">
        <v>126</v>
      </c>
      <c r="R117" s="133" t="s">
        <v>127</v>
      </c>
      <c r="S117" s="133" t="s">
        <v>128</v>
      </c>
      <c r="T117" s="133" t="s">
        <v>129</v>
      </c>
      <c r="U117" s="133" t="s">
        <v>124</v>
      </c>
      <c r="V117" s="133" t="s">
        <v>125</v>
      </c>
      <c r="W117" s="133" t="s">
        <v>24</v>
      </c>
      <c r="Y117" s="133" t="s">
        <v>8</v>
      </c>
      <c r="Z117" s="195"/>
      <c r="AA117" s="195"/>
      <c r="AB117" s="195"/>
      <c r="AC117" s="133" t="s">
        <v>119</v>
      </c>
      <c r="AD117" s="133" t="s">
        <v>83</v>
      </c>
      <c r="AU117" s="134"/>
      <c r="AV117" s="134"/>
      <c r="AW117" s="134"/>
      <c r="AX117" s="134"/>
      <c r="AY117" s="134"/>
      <c r="AZ117" s="134"/>
      <c r="BA117" s="134"/>
      <c r="BC117" s="134"/>
      <c r="BD117" s="134"/>
      <c r="BE117" s="134"/>
      <c r="BF117" s="134"/>
      <c r="BG117" s="134"/>
    </row>
    <row r="118" spans="1:59" ht="3" customHeight="1">
      <c r="AU118" s="134"/>
      <c r="AV118" s="134"/>
      <c r="AW118" s="134"/>
      <c r="AX118" s="134"/>
      <c r="AY118" s="134"/>
      <c r="AZ118" s="134"/>
      <c r="BA118" s="134"/>
      <c r="BC118" s="134"/>
      <c r="BD118" s="134"/>
      <c r="BE118" s="134"/>
      <c r="BF118" s="134"/>
      <c r="BG118" s="134"/>
    </row>
    <row r="119" spans="1:59" ht="12.75" customHeight="1">
      <c r="O119" s="3"/>
      <c r="P119" s="133" t="s">
        <v>129</v>
      </c>
      <c r="Q119" s="133" t="s">
        <v>130</v>
      </c>
      <c r="R119" s="133" t="s">
        <v>126</v>
      </c>
      <c r="S119" s="133" t="s">
        <v>127</v>
      </c>
      <c r="T119" s="133" t="s">
        <v>128</v>
      </c>
      <c r="U119" s="133" t="s">
        <v>129</v>
      </c>
      <c r="V119" s="133" t="s">
        <v>124</v>
      </c>
      <c r="W119" s="133" t="s">
        <v>125</v>
      </c>
      <c r="X119" s="133" t="s">
        <v>24</v>
      </c>
      <c r="Y119" s="150"/>
      <c r="Z119" s="150"/>
      <c r="AA119" s="150"/>
      <c r="AB119" s="150"/>
      <c r="AC119" s="150"/>
      <c r="AD119" s="150"/>
      <c r="AE119" s="150"/>
      <c r="AF119" s="150"/>
      <c r="AG119" s="150"/>
      <c r="AH119" s="150"/>
      <c r="AI119" s="150"/>
      <c r="AJ119" s="150"/>
      <c r="AK119" s="150"/>
      <c r="AL119" s="150"/>
      <c r="AM119" s="150"/>
      <c r="AN119" s="150"/>
      <c r="AO119" s="150"/>
      <c r="AU119" s="134"/>
      <c r="AV119" s="134"/>
      <c r="AW119" s="134"/>
      <c r="AX119" s="134"/>
      <c r="AY119" s="134"/>
      <c r="AZ119" s="134"/>
      <c r="BA119" s="134"/>
      <c r="BC119" s="134"/>
      <c r="BD119" s="134"/>
      <c r="BE119" s="134"/>
      <c r="BF119" s="134"/>
      <c r="BG119" s="134"/>
    </row>
    <row r="120" spans="1:59" ht="3" customHeight="1">
      <c r="AU120" s="134"/>
      <c r="AV120" s="134"/>
      <c r="AW120" s="134"/>
      <c r="AX120" s="134"/>
      <c r="AY120" s="134"/>
      <c r="AZ120" s="134"/>
      <c r="BA120" s="134"/>
      <c r="BC120" s="134"/>
      <c r="BD120" s="134"/>
      <c r="BE120" s="134"/>
      <c r="BF120" s="134"/>
      <c r="BG120" s="134"/>
    </row>
    <row r="121" spans="1:59" ht="12.75" customHeight="1">
      <c r="O121" s="3"/>
      <c r="P121" s="144" t="s">
        <v>109</v>
      </c>
      <c r="Q121" s="133" t="s">
        <v>27</v>
      </c>
      <c r="R121" s="133" t="s">
        <v>82</v>
      </c>
      <c r="S121" s="133" t="s">
        <v>8</v>
      </c>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133" t="s">
        <v>83</v>
      </c>
      <c r="AU121" s="134"/>
      <c r="AV121" s="134"/>
      <c r="AW121" s="134"/>
      <c r="AX121" s="134"/>
      <c r="AY121" s="134"/>
      <c r="AZ121" s="134"/>
      <c r="BA121" s="134"/>
      <c r="BC121" s="134"/>
      <c r="BD121" s="134"/>
      <c r="BE121" s="134"/>
      <c r="BF121" s="134"/>
      <c r="BG121" s="134"/>
    </row>
    <row r="122" spans="1:59" ht="3" customHeight="1">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U122" s="134"/>
      <c r="AV122" s="134"/>
      <c r="AW122" s="134"/>
      <c r="AX122" s="134"/>
      <c r="AY122" s="134"/>
      <c r="AZ122" s="134"/>
      <c r="BA122" s="134"/>
      <c r="BC122" s="134"/>
      <c r="BD122" s="134"/>
      <c r="BE122" s="134"/>
      <c r="BF122" s="134"/>
      <c r="BG122" s="134"/>
    </row>
    <row r="123" spans="1:59" ht="3.75" customHeight="1">
      <c r="AU123" s="134"/>
      <c r="AV123" s="134"/>
      <c r="AW123" s="134"/>
      <c r="AX123" s="134"/>
      <c r="AY123" s="134"/>
      <c r="AZ123" s="134"/>
      <c r="BA123" s="134"/>
      <c r="BC123" s="134"/>
      <c r="BD123" s="134"/>
      <c r="BE123" s="134"/>
      <c r="BF123" s="134"/>
      <c r="BG123" s="134"/>
    </row>
    <row r="124" spans="1:59" ht="12.75" customHeight="1">
      <c r="A124" s="133" t="s">
        <v>57</v>
      </c>
      <c r="B124" s="133">
        <v>5</v>
      </c>
      <c r="C124" s="133" t="s">
        <v>59</v>
      </c>
      <c r="D124" s="133" t="s">
        <v>275</v>
      </c>
      <c r="E124" s="133" t="s">
        <v>21</v>
      </c>
      <c r="F124" s="133" t="s">
        <v>168</v>
      </c>
      <c r="G124" s="133" t="s">
        <v>247</v>
      </c>
      <c r="H124" s="133" t="s">
        <v>21</v>
      </c>
      <c r="I124" s="133" t="s">
        <v>168</v>
      </c>
      <c r="J124" s="133" t="s">
        <v>91</v>
      </c>
      <c r="K124" s="133" t="s">
        <v>92</v>
      </c>
      <c r="L124" s="133" t="s">
        <v>276</v>
      </c>
      <c r="M124" s="133" t="s">
        <v>277</v>
      </c>
      <c r="N124" s="133" t="s">
        <v>73</v>
      </c>
      <c r="O124" s="133" t="s">
        <v>27</v>
      </c>
      <c r="P124" s="133" t="s">
        <v>278</v>
      </c>
      <c r="Q124" s="133" t="s">
        <v>279</v>
      </c>
      <c r="R124" s="133" t="s">
        <v>52</v>
      </c>
      <c r="AU124" s="134"/>
      <c r="AV124" s="134"/>
      <c r="AW124" s="134"/>
      <c r="AX124" s="134"/>
      <c r="AY124" s="134"/>
      <c r="AZ124" s="134"/>
      <c r="BA124" s="134"/>
      <c r="BC124" s="134"/>
      <c r="BD124" s="134"/>
      <c r="BE124" s="134"/>
      <c r="BF124" s="134"/>
      <c r="BG124" s="134"/>
    </row>
    <row r="125" spans="1:59" ht="14.25" customHeight="1">
      <c r="B125" s="198" t="s">
        <v>280</v>
      </c>
      <c r="C125" s="198"/>
      <c r="D125" s="198"/>
      <c r="E125" s="198"/>
      <c r="F125" s="198"/>
      <c r="G125" s="198"/>
      <c r="H125" s="198"/>
      <c r="I125" s="192"/>
      <c r="J125" s="192"/>
      <c r="K125" s="133" t="s">
        <v>44</v>
      </c>
      <c r="L125" s="195"/>
      <c r="M125" s="195"/>
      <c r="N125" s="133" t="s">
        <v>45</v>
      </c>
      <c r="O125" s="195"/>
      <c r="P125" s="195"/>
      <c r="Q125" s="133" t="s">
        <v>46</v>
      </c>
      <c r="S125" s="133" t="s">
        <v>98</v>
      </c>
      <c r="T125" s="133" t="s">
        <v>99</v>
      </c>
      <c r="U125" s="133" t="s">
        <v>8</v>
      </c>
      <c r="V125" s="229"/>
      <c r="W125" s="229"/>
      <c r="X125" s="229"/>
      <c r="Y125" s="229"/>
      <c r="Z125" s="229"/>
      <c r="AA125" s="229"/>
      <c r="AB125" s="229"/>
      <c r="AC125" s="229"/>
      <c r="AD125" s="229"/>
      <c r="AE125" s="229"/>
      <c r="AF125" s="229"/>
      <c r="AG125" s="229"/>
      <c r="AH125" s="229"/>
      <c r="AI125" s="229"/>
      <c r="AJ125" s="229"/>
      <c r="AK125" s="229"/>
      <c r="AL125" s="229"/>
      <c r="AM125" s="229"/>
      <c r="AN125" s="229"/>
      <c r="AO125" s="229"/>
      <c r="AP125" s="133" t="s">
        <v>83</v>
      </c>
      <c r="AU125" s="134"/>
      <c r="AV125" s="134"/>
      <c r="AW125" s="134"/>
      <c r="AX125" s="134"/>
      <c r="AY125" s="134"/>
      <c r="AZ125" s="134"/>
      <c r="BA125" s="134"/>
      <c r="BC125" s="134"/>
      <c r="BD125" s="134"/>
      <c r="BE125" s="134"/>
      <c r="BF125" s="134"/>
      <c r="BG125" s="134"/>
    </row>
    <row r="126" spans="1:59" ht="14.25" customHeight="1">
      <c r="B126" s="198" t="s">
        <v>280</v>
      </c>
      <c r="C126" s="198"/>
      <c r="D126" s="198"/>
      <c r="E126" s="198"/>
      <c r="F126" s="198"/>
      <c r="G126" s="198"/>
      <c r="H126" s="198"/>
      <c r="I126" s="192"/>
      <c r="J126" s="192"/>
      <c r="K126" s="133" t="s">
        <v>44</v>
      </c>
      <c r="L126" s="195"/>
      <c r="M126" s="195"/>
      <c r="N126" s="133" t="s">
        <v>45</v>
      </c>
      <c r="O126" s="195"/>
      <c r="P126" s="195"/>
      <c r="Q126" s="133" t="s">
        <v>46</v>
      </c>
      <c r="S126" s="133" t="s">
        <v>98</v>
      </c>
      <c r="T126" s="133" t="s">
        <v>99</v>
      </c>
      <c r="U126" s="133" t="s">
        <v>8</v>
      </c>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33" t="s">
        <v>83</v>
      </c>
      <c r="AU126" s="134"/>
      <c r="AV126" s="134"/>
      <c r="AW126" s="134"/>
      <c r="AX126" s="134"/>
      <c r="AY126" s="134"/>
      <c r="AZ126" s="134"/>
      <c r="BA126" s="134"/>
      <c r="BC126" s="134"/>
      <c r="BD126" s="134"/>
      <c r="BE126" s="134"/>
      <c r="BF126" s="134"/>
      <c r="BG126" s="134"/>
    </row>
    <row r="127" spans="1:59" ht="14.25" customHeight="1">
      <c r="B127" s="198" t="s">
        <v>280</v>
      </c>
      <c r="C127" s="198"/>
      <c r="D127" s="198"/>
      <c r="E127" s="198"/>
      <c r="F127" s="198"/>
      <c r="G127" s="198"/>
      <c r="H127" s="198"/>
      <c r="I127" s="192"/>
      <c r="J127" s="192"/>
      <c r="K127" s="133" t="s">
        <v>44</v>
      </c>
      <c r="L127" s="195"/>
      <c r="M127" s="195"/>
      <c r="N127" s="133" t="s">
        <v>45</v>
      </c>
      <c r="O127" s="195"/>
      <c r="P127" s="195"/>
      <c r="Q127" s="133" t="s">
        <v>46</v>
      </c>
      <c r="S127" s="133" t="s">
        <v>98</v>
      </c>
      <c r="T127" s="133" t="s">
        <v>99</v>
      </c>
      <c r="U127" s="133" t="s">
        <v>8</v>
      </c>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33" t="s">
        <v>83</v>
      </c>
      <c r="AU127" s="134"/>
      <c r="AV127" s="134"/>
      <c r="AW127" s="134"/>
      <c r="AX127" s="134"/>
      <c r="AY127" s="134"/>
      <c r="AZ127" s="134"/>
      <c r="BA127" s="134"/>
      <c r="BC127" s="134"/>
      <c r="BD127" s="134"/>
      <c r="BE127" s="134"/>
      <c r="BF127" s="134"/>
      <c r="BG127" s="134"/>
    </row>
    <row r="128" spans="1:59" ht="14.25" customHeight="1">
      <c r="A128" s="139"/>
      <c r="B128" s="230" t="s">
        <v>280</v>
      </c>
      <c r="C128" s="230"/>
      <c r="D128" s="230"/>
      <c r="E128" s="230"/>
      <c r="F128" s="230"/>
      <c r="G128" s="230"/>
      <c r="H128" s="230"/>
      <c r="I128" s="231"/>
      <c r="J128" s="231"/>
      <c r="K128" s="139" t="s">
        <v>44</v>
      </c>
      <c r="L128" s="232"/>
      <c r="M128" s="232"/>
      <c r="N128" s="139" t="s">
        <v>45</v>
      </c>
      <c r="O128" s="232"/>
      <c r="P128" s="232"/>
      <c r="Q128" s="139" t="s">
        <v>46</v>
      </c>
      <c r="R128" s="139"/>
      <c r="S128" s="139" t="s">
        <v>98</v>
      </c>
      <c r="T128" s="139" t="s">
        <v>99</v>
      </c>
      <c r="U128" s="139" t="s">
        <v>8</v>
      </c>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139" t="s">
        <v>83</v>
      </c>
      <c r="AQ128" s="139"/>
      <c r="AU128" s="134"/>
      <c r="AV128" s="134"/>
      <c r="AW128" s="134"/>
      <c r="AX128" s="134"/>
      <c r="AY128" s="134"/>
      <c r="AZ128" s="134"/>
      <c r="BA128" s="134"/>
      <c r="BC128" s="134"/>
      <c r="BD128" s="134"/>
      <c r="BE128" s="134"/>
      <c r="BF128" s="134"/>
      <c r="BG128" s="134"/>
    </row>
    <row r="129" spans="1:59" ht="3.75" customHeight="1">
      <c r="AU129" s="134"/>
      <c r="AV129" s="134"/>
      <c r="AW129" s="134"/>
      <c r="AX129" s="134"/>
      <c r="AY129" s="134"/>
      <c r="AZ129" s="134"/>
      <c r="BA129" s="134"/>
      <c r="BC129" s="134"/>
      <c r="BD129" s="134"/>
      <c r="BE129" s="134"/>
      <c r="BF129" s="134"/>
      <c r="BG129" s="134"/>
    </row>
    <row r="130" spans="1:59" ht="12.75" customHeight="1">
      <c r="A130" s="133" t="s">
        <v>57</v>
      </c>
      <c r="B130" s="133">
        <v>6</v>
      </c>
      <c r="C130" s="133" t="s">
        <v>59</v>
      </c>
      <c r="D130" s="133" t="s">
        <v>10</v>
      </c>
      <c r="E130" s="133" t="s">
        <v>281</v>
      </c>
      <c r="F130" s="133" t="s">
        <v>282</v>
      </c>
      <c r="G130" s="133" t="s">
        <v>17</v>
      </c>
      <c r="H130" s="133" t="s">
        <v>27</v>
      </c>
      <c r="I130" s="133" t="s">
        <v>113</v>
      </c>
      <c r="J130" s="133" t="s">
        <v>131</v>
      </c>
      <c r="K130" s="133" t="s">
        <v>132</v>
      </c>
      <c r="L130" s="133" t="s">
        <v>133</v>
      </c>
      <c r="M130" s="133" t="s">
        <v>52</v>
      </c>
      <c r="AU130" s="134"/>
      <c r="AV130" s="134"/>
      <c r="AW130" s="134"/>
      <c r="AX130" s="134"/>
      <c r="AY130" s="134"/>
      <c r="AZ130" s="134"/>
      <c r="BA130" s="134"/>
      <c r="BC130" s="134"/>
      <c r="BD130" s="134"/>
      <c r="BE130" s="134"/>
      <c r="BF130" s="134"/>
      <c r="BG130" s="134"/>
    </row>
    <row r="131" spans="1:59" ht="12.75" customHeight="1">
      <c r="B131" s="133" t="s">
        <v>57</v>
      </c>
      <c r="C131" s="133" t="s">
        <v>167</v>
      </c>
      <c r="D131" s="133" t="s">
        <v>59</v>
      </c>
      <c r="E131" s="133" t="s">
        <v>134</v>
      </c>
      <c r="F131" s="133" t="s">
        <v>135</v>
      </c>
      <c r="G131" s="133" t="s">
        <v>93</v>
      </c>
      <c r="H131" s="133" t="s">
        <v>99</v>
      </c>
      <c r="I131" s="133" t="s">
        <v>172</v>
      </c>
      <c r="J131" s="133" t="s">
        <v>283</v>
      </c>
      <c r="K131" s="133" t="s">
        <v>282</v>
      </c>
      <c r="L131" s="133" t="s">
        <v>17</v>
      </c>
      <c r="M131" s="133" t="s">
        <v>52</v>
      </c>
      <c r="O131" s="3"/>
      <c r="P131" s="133" t="s">
        <v>136</v>
      </c>
      <c r="S131" s="133" t="s">
        <v>8</v>
      </c>
      <c r="T131" s="3"/>
      <c r="U131" s="133" t="s">
        <v>284</v>
      </c>
      <c r="V131" s="133" t="s">
        <v>119</v>
      </c>
      <c r="W131" s="133" t="s">
        <v>285</v>
      </c>
      <c r="X131" s="133" t="s">
        <v>19</v>
      </c>
      <c r="Y131" s="133" t="s">
        <v>282</v>
      </c>
      <c r="Z131" s="133" t="s">
        <v>37</v>
      </c>
      <c r="AA131" s="133" t="s">
        <v>38</v>
      </c>
      <c r="AB131" s="133" t="s">
        <v>83</v>
      </c>
      <c r="AD131" s="3"/>
      <c r="AE131" s="133" t="s">
        <v>137</v>
      </c>
      <c r="AS131" s="120" t="str">
        <f>IF(AND(O131="",AD131=""),"NG","OK")</f>
        <v>NG</v>
      </c>
      <c r="AT131" s="120" t="str">
        <f>IF(AS131="NG","確認に要した図書の有無の選択がありません。","")</f>
        <v>確認に要した図書の有無の選択がありません。</v>
      </c>
      <c r="AU131" s="134"/>
      <c r="AV131" s="134"/>
      <c r="AW131" s="134"/>
      <c r="AX131" s="134"/>
      <c r="AY131" s="134"/>
      <c r="AZ131" s="134"/>
      <c r="BA131" s="134"/>
      <c r="BC131" s="134"/>
      <c r="BD131" s="134"/>
      <c r="BE131" s="134"/>
      <c r="BF131" s="134"/>
      <c r="BG131" s="134"/>
    </row>
    <row r="132" spans="1:59" ht="2.25" customHeight="1">
      <c r="AU132" s="134"/>
      <c r="AV132" s="134"/>
      <c r="AW132" s="134"/>
      <c r="AX132" s="134"/>
      <c r="AY132" s="134"/>
      <c r="AZ132" s="134"/>
      <c r="BA132" s="134"/>
      <c r="BC132" s="134"/>
      <c r="BD132" s="134"/>
      <c r="BE132" s="134"/>
      <c r="BF132" s="134"/>
      <c r="BG132" s="134"/>
    </row>
    <row r="133" spans="1:59" ht="12.75" customHeight="1">
      <c r="B133" s="133" t="s">
        <v>57</v>
      </c>
      <c r="C133" s="133" t="s">
        <v>58</v>
      </c>
      <c r="D133" s="133" t="s">
        <v>59</v>
      </c>
      <c r="E133" s="133" t="s">
        <v>134</v>
      </c>
      <c r="F133" s="133" t="s">
        <v>135</v>
      </c>
      <c r="G133" s="133" t="s">
        <v>139</v>
      </c>
      <c r="H133" s="133" t="s">
        <v>125</v>
      </c>
      <c r="I133" s="133" t="s">
        <v>52</v>
      </c>
      <c r="O133" s="3"/>
      <c r="P133" s="133" t="s">
        <v>136</v>
      </c>
      <c r="S133" s="3"/>
      <c r="T133" s="133" t="s">
        <v>137</v>
      </c>
      <c r="AS133" s="120" t="str">
        <f>IF(AND(O133="",S133=""),"NG","OK")</f>
        <v>NG</v>
      </c>
      <c r="AT133" s="120" t="str">
        <f>IF(AS133="NG","確認済証の有無の選択がありません。","")</f>
        <v>確認済証の有無の選択がありません。</v>
      </c>
      <c r="AU133" s="134"/>
      <c r="AV133" s="134"/>
      <c r="AW133" s="134"/>
      <c r="AX133" s="134"/>
      <c r="AY133" s="134"/>
      <c r="AZ133" s="134"/>
      <c r="BA133" s="134"/>
      <c r="BC133" s="134"/>
      <c r="BD133" s="134"/>
      <c r="BE133" s="134"/>
      <c r="BF133" s="134"/>
      <c r="BG133" s="134"/>
    </row>
    <row r="134" spans="1:59" ht="12.75" customHeight="1">
      <c r="O134" s="133" t="s">
        <v>140</v>
      </c>
      <c r="P134" s="133" t="s">
        <v>141</v>
      </c>
      <c r="Q134" s="133" t="s">
        <v>63</v>
      </c>
      <c r="R134" s="133" t="s">
        <v>4</v>
      </c>
      <c r="S134" s="198" t="s">
        <v>280</v>
      </c>
      <c r="T134" s="198"/>
      <c r="U134" s="198"/>
      <c r="V134" s="198"/>
      <c r="W134" s="198"/>
      <c r="X134" s="198"/>
      <c r="Y134" s="192"/>
      <c r="Z134" s="192"/>
      <c r="AA134" s="133" t="s">
        <v>44</v>
      </c>
      <c r="AB134" s="195"/>
      <c r="AC134" s="195"/>
      <c r="AD134" s="133" t="s">
        <v>45</v>
      </c>
      <c r="AE134" s="195"/>
      <c r="AF134" s="195"/>
      <c r="AG134" s="133" t="s">
        <v>46</v>
      </c>
      <c r="AI134" s="133" t="s">
        <v>0</v>
      </c>
      <c r="AJ134" s="219"/>
      <c r="AK134" s="219"/>
      <c r="AL134" s="219"/>
      <c r="AM134" s="219"/>
      <c r="AN134" s="219"/>
      <c r="AO134" s="219"/>
      <c r="AP134" s="219"/>
      <c r="AQ134" s="133" t="s">
        <v>4</v>
      </c>
      <c r="AS134" s="125" t="str">
        <f>IF(AND(O133="レ",OR(Y134="",AB134="",AE134="",AJ134="")),"NG","OK")</f>
        <v>OK</v>
      </c>
      <c r="AT134" s="120" t="str">
        <f>IF(AS134="NG","確認済証の交付年月日及び交付番号の記載がありません。","")</f>
        <v/>
      </c>
      <c r="AU134" s="134"/>
      <c r="AV134" s="134"/>
      <c r="AW134" s="134"/>
      <c r="AX134" s="134"/>
      <c r="AY134" s="134"/>
      <c r="AZ134" s="134"/>
      <c r="BA134" s="134"/>
      <c r="BC134" s="134"/>
      <c r="BD134" s="134"/>
      <c r="BE134" s="134"/>
      <c r="BF134" s="134"/>
      <c r="BG134" s="134"/>
    </row>
    <row r="135" spans="1:59" ht="12.75" customHeight="1">
      <c r="O135" s="133" t="s">
        <v>140</v>
      </c>
      <c r="P135" s="133" t="s">
        <v>141</v>
      </c>
      <c r="Q135" s="133" t="s">
        <v>47</v>
      </c>
      <c r="S135" s="3"/>
      <c r="T135" s="133" t="s">
        <v>20</v>
      </c>
      <c r="U135" s="133" t="s">
        <v>21</v>
      </c>
      <c r="V135" s="133" t="s">
        <v>142</v>
      </c>
      <c r="W135" s="133" t="s">
        <v>116</v>
      </c>
      <c r="X135" s="133" t="s">
        <v>73</v>
      </c>
      <c r="Z135" s="3"/>
      <c r="AA135" s="133" t="s">
        <v>96</v>
      </c>
      <c r="AB135" s="133" t="s">
        <v>12</v>
      </c>
      <c r="AC135" s="133" t="s">
        <v>134</v>
      </c>
      <c r="AD135" s="133" t="s">
        <v>135</v>
      </c>
      <c r="AE135" s="133" t="s">
        <v>124</v>
      </c>
      <c r="AF135" s="133" t="s">
        <v>14</v>
      </c>
      <c r="AG135" s="133" t="s">
        <v>143</v>
      </c>
      <c r="AH135" s="133" t="s">
        <v>10</v>
      </c>
      <c r="AI135" s="133" t="s">
        <v>8</v>
      </c>
      <c r="AJ135" s="181"/>
      <c r="AK135" s="181"/>
      <c r="AL135" s="181"/>
      <c r="AM135" s="181"/>
      <c r="AN135" s="181"/>
      <c r="AO135" s="181"/>
      <c r="AP135" s="181"/>
      <c r="AQ135" s="133" t="s">
        <v>83</v>
      </c>
      <c r="AS135" s="125" t="str">
        <f>IF(AND(O133="レ",AND(S135="",Z135="")),"NG","OK")</f>
        <v>OK</v>
      </c>
      <c r="AT135" s="120" t="str">
        <f>IF(AS135="NG","確認済証の交付者が選択されていません。","")</f>
        <v/>
      </c>
      <c r="AU135" s="134"/>
      <c r="AV135" s="134"/>
      <c r="AW135" s="134"/>
      <c r="AX135" s="134"/>
      <c r="AY135" s="134"/>
      <c r="AZ135" s="134"/>
      <c r="BA135" s="134"/>
      <c r="BC135" s="134"/>
      <c r="BD135" s="134"/>
      <c r="BE135" s="134"/>
      <c r="BF135" s="134"/>
      <c r="BG135" s="134"/>
    </row>
    <row r="136" spans="1:59" ht="2.25" customHeight="1">
      <c r="AU136" s="134"/>
      <c r="AV136" s="134"/>
      <c r="AW136" s="134"/>
      <c r="AX136" s="134"/>
      <c r="AY136" s="134"/>
      <c r="AZ136" s="134"/>
      <c r="BA136" s="134"/>
      <c r="BC136" s="134"/>
      <c r="BD136" s="134"/>
      <c r="BE136" s="134"/>
      <c r="BF136" s="134"/>
      <c r="BG136" s="134"/>
    </row>
    <row r="137" spans="1:59" ht="12.75" customHeight="1">
      <c r="B137" s="133" t="s">
        <v>57</v>
      </c>
      <c r="C137" s="133" t="s">
        <v>60</v>
      </c>
      <c r="D137" s="133" t="s">
        <v>59</v>
      </c>
      <c r="E137" s="133" t="s">
        <v>286</v>
      </c>
      <c r="F137" s="133" t="s">
        <v>287</v>
      </c>
      <c r="G137" s="133" t="s">
        <v>124</v>
      </c>
      <c r="H137" s="133" t="s">
        <v>14</v>
      </c>
      <c r="I137" s="133" t="s">
        <v>93</v>
      </c>
      <c r="J137" s="133" t="s">
        <v>99</v>
      </c>
      <c r="K137" s="133" t="s">
        <v>172</v>
      </c>
      <c r="L137" s="133" t="s">
        <v>283</v>
      </c>
      <c r="M137" s="133" t="s">
        <v>282</v>
      </c>
      <c r="N137" s="133" t="s">
        <v>17</v>
      </c>
      <c r="O137" s="133" t="s">
        <v>52</v>
      </c>
      <c r="P137" s="3"/>
      <c r="Q137" s="133" t="s">
        <v>136</v>
      </c>
      <c r="T137" s="3"/>
      <c r="U137" s="133" t="s">
        <v>137</v>
      </c>
      <c r="AS137" s="120" t="str">
        <f>IF(AND(P137="",T137=""),"NG","OK")</f>
        <v>NG</v>
      </c>
      <c r="AT137" s="120" t="str">
        <f>IF(AS137="NG","完了検査に要した図書の有無の選択がありません。","")</f>
        <v>完了検査に要した図書の有無の選択がありません。</v>
      </c>
      <c r="AU137" s="134"/>
      <c r="AV137" s="134"/>
      <c r="AW137" s="134"/>
      <c r="AX137" s="134"/>
      <c r="AY137" s="134"/>
      <c r="AZ137" s="134"/>
      <c r="BA137" s="134"/>
      <c r="BC137" s="134"/>
      <c r="BD137" s="134"/>
      <c r="BE137" s="134"/>
      <c r="BF137" s="134"/>
      <c r="BG137" s="134"/>
    </row>
    <row r="138" spans="1:59" ht="2.25" customHeight="1">
      <c r="AU138" s="134"/>
      <c r="AV138" s="134"/>
      <c r="AW138" s="134"/>
      <c r="AX138" s="134"/>
      <c r="AY138" s="134"/>
      <c r="AZ138" s="134"/>
      <c r="BA138" s="134"/>
      <c r="BC138" s="134"/>
      <c r="BD138" s="134"/>
      <c r="BE138" s="134"/>
      <c r="BF138" s="134"/>
      <c r="BG138" s="134"/>
    </row>
    <row r="139" spans="1:59" ht="12.75" customHeight="1">
      <c r="B139" s="133" t="s">
        <v>57</v>
      </c>
      <c r="C139" s="133" t="s">
        <v>90</v>
      </c>
      <c r="D139" s="133" t="s">
        <v>59</v>
      </c>
      <c r="E139" s="133" t="s">
        <v>124</v>
      </c>
      <c r="F139" s="133" t="s">
        <v>14</v>
      </c>
      <c r="G139" s="133" t="s">
        <v>139</v>
      </c>
      <c r="H139" s="133" t="s">
        <v>125</v>
      </c>
      <c r="I139" s="133" t="s">
        <v>52</v>
      </c>
      <c r="P139" s="3"/>
      <c r="Q139" s="133" t="s">
        <v>136</v>
      </c>
      <c r="T139" s="3"/>
      <c r="U139" s="133" t="s">
        <v>137</v>
      </c>
      <c r="AS139" s="120" t="str">
        <f>IF(AND(P139="",T139=""),"NG","OK")</f>
        <v>NG</v>
      </c>
      <c r="AT139" s="120" t="str">
        <f>IF(AS139="NG","完了済証の有無の選択がありません。","")</f>
        <v>完了済証の有無の選択がありません。</v>
      </c>
      <c r="AU139" s="134"/>
      <c r="AV139" s="134"/>
      <c r="AW139" s="134"/>
      <c r="AX139" s="134"/>
      <c r="AY139" s="134"/>
      <c r="AZ139" s="134"/>
      <c r="BA139" s="134"/>
      <c r="BC139" s="134"/>
      <c r="BD139" s="134"/>
      <c r="BE139" s="134"/>
      <c r="BF139" s="134"/>
      <c r="BG139" s="134"/>
    </row>
    <row r="140" spans="1:59" ht="12.75" customHeight="1">
      <c r="O140" s="133" t="s">
        <v>140</v>
      </c>
      <c r="P140" s="133" t="s">
        <v>141</v>
      </c>
      <c r="Q140" s="133" t="s">
        <v>63</v>
      </c>
      <c r="R140" s="133" t="s">
        <v>4</v>
      </c>
      <c r="S140" s="198" t="s">
        <v>280</v>
      </c>
      <c r="T140" s="198"/>
      <c r="U140" s="198"/>
      <c r="V140" s="198"/>
      <c r="W140" s="198"/>
      <c r="X140" s="198"/>
      <c r="Y140" s="192"/>
      <c r="Z140" s="192"/>
      <c r="AA140" s="133" t="s">
        <v>44</v>
      </c>
      <c r="AB140" s="195"/>
      <c r="AC140" s="195"/>
      <c r="AD140" s="133" t="s">
        <v>45</v>
      </c>
      <c r="AE140" s="195"/>
      <c r="AF140" s="195"/>
      <c r="AG140" s="133" t="s">
        <v>46</v>
      </c>
      <c r="AI140" s="133" t="s">
        <v>0</v>
      </c>
      <c r="AJ140" s="219"/>
      <c r="AK140" s="219"/>
      <c r="AL140" s="219"/>
      <c r="AM140" s="219"/>
      <c r="AN140" s="219"/>
      <c r="AO140" s="219"/>
      <c r="AP140" s="219"/>
      <c r="AQ140" s="133" t="s">
        <v>4</v>
      </c>
      <c r="AS140" s="125" t="str">
        <f>IF(AND(P139="レ",OR(Y140="",AB140="",AE140="",AJ140="")),"NG","OK")</f>
        <v>OK</v>
      </c>
      <c r="AT140" s="120" t="str">
        <f>IF(AS140="NG","検査済証の交付年月日及び交付番号の記載がありません。","")</f>
        <v/>
      </c>
      <c r="AU140" s="134"/>
      <c r="AV140" s="134"/>
      <c r="AW140" s="134"/>
      <c r="AX140" s="134"/>
      <c r="AY140" s="134"/>
      <c r="AZ140" s="134"/>
      <c r="BA140" s="134"/>
      <c r="BC140" s="134"/>
      <c r="BD140" s="134"/>
      <c r="BE140" s="134"/>
      <c r="BF140" s="134"/>
      <c r="BG140" s="134"/>
    </row>
    <row r="141" spans="1:59" ht="12.75" customHeight="1">
      <c r="O141" s="133" t="s">
        <v>140</v>
      </c>
      <c r="P141" s="133" t="s">
        <v>141</v>
      </c>
      <c r="Q141" s="133" t="s">
        <v>47</v>
      </c>
      <c r="S141" s="3"/>
      <c r="T141" s="133" t="s">
        <v>20</v>
      </c>
      <c r="U141" s="133" t="s">
        <v>21</v>
      </c>
      <c r="V141" s="133" t="s">
        <v>142</v>
      </c>
      <c r="W141" s="133" t="s">
        <v>116</v>
      </c>
      <c r="X141" s="133" t="s">
        <v>73</v>
      </c>
      <c r="Z141" s="3"/>
      <c r="AA141" s="133" t="s">
        <v>96</v>
      </c>
      <c r="AB141" s="133" t="s">
        <v>12</v>
      </c>
      <c r="AC141" s="133" t="s">
        <v>134</v>
      </c>
      <c r="AD141" s="133" t="s">
        <v>135</v>
      </c>
      <c r="AE141" s="133" t="s">
        <v>124</v>
      </c>
      <c r="AF141" s="133" t="s">
        <v>14</v>
      </c>
      <c r="AG141" s="133" t="s">
        <v>143</v>
      </c>
      <c r="AH141" s="133" t="s">
        <v>10</v>
      </c>
      <c r="AI141" s="133" t="s">
        <v>8</v>
      </c>
      <c r="AJ141" s="181"/>
      <c r="AK141" s="181"/>
      <c r="AL141" s="181"/>
      <c r="AM141" s="181"/>
      <c r="AN141" s="181"/>
      <c r="AO141" s="181"/>
      <c r="AP141" s="181"/>
      <c r="AQ141" s="133" t="s">
        <v>83</v>
      </c>
      <c r="AS141" s="125" t="str">
        <f>IF(AND(P139="レ",AND(S141="",Z141="")),"NG","OK")</f>
        <v>OK</v>
      </c>
      <c r="AT141" s="120" t="str">
        <f>IF(AS141="NG","検査済証の交付者が選択されていません。","")</f>
        <v/>
      </c>
      <c r="AU141" s="134"/>
      <c r="AV141" s="134"/>
      <c r="AW141" s="134"/>
      <c r="AX141" s="134"/>
      <c r="AY141" s="134"/>
      <c r="AZ141" s="134"/>
      <c r="BA141" s="134"/>
      <c r="BC141" s="134"/>
      <c r="BD141" s="134"/>
      <c r="BE141" s="134"/>
      <c r="BF141" s="134"/>
      <c r="BG141" s="134"/>
    </row>
    <row r="142" spans="1:59" ht="2.25" customHeight="1">
      <c r="AU142" s="134"/>
      <c r="AV142" s="134"/>
      <c r="AW142" s="134"/>
      <c r="AX142" s="134"/>
      <c r="AY142" s="134"/>
      <c r="AZ142" s="134"/>
      <c r="BA142" s="134"/>
      <c r="BC142" s="134"/>
      <c r="BD142" s="134"/>
      <c r="BE142" s="134"/>
      <c r="BF142" s="134"/>
      <c r="BG142" s="134"/>
    </row>
    <row r="143" spans="1:59" ht="12.75" customHeight="1">
      <c r="B143" s="133" t="s">
        <v>57</v>
      </c>
      <c r="C143" s="133" t="s">
        <v>176</v>
      </c>
      <c r="D143" s="133" t="s">
        <v>59</v>
      </c>
      <c r="E143" s="133" t="s">
        <v>288</v>
      </c>
      <c r="F143" s="133" t="s">
        <v>289</v>
      </c>
      <c r="G143" s="133" t="s">
        <v>290</v>
      </c>
      <c r="H143" s="133" t="s">
        <v>129</v>
      </c>
      <c r="I143" s="133" t="s">
        <v>93</v>
      </c>
      <c r="J143" s="133" t="s">
        <v>10</v>
      </c>
      <c r="K143" s="133" t="s">
        <v>173</v>
      </c>
      <c r="L143" s="133" t="s">
        <v>95</v>
      </c>
      <c r="M143" s="133" t="s">
        <v>23</v>
      </c>
      <c r="N143" s="133" t="s">
        <v>291</v>
      </c>
      <c r="O143" s="133" t="s">
        <v>292</v>
      </c>
      <c r="P143" s="133" t="s">
        <v>185</v>
      </c>
      <c r="Q143" s="133" t="s">
        <v>293</v>
      </c>
      <c r="R143" s="133" t="s">
        <v>274</v>
      </c>
      <c r="S143" s="133" t="s">
        <v>52</v>
      </c>
      <c r="U143" s="3"/>
      <c r="V143" s="133" t="s">
        <v>136</v>
      </c>
      <c r="Y143" s="3"/>
      <c r="Z143" s="133" t="s">
        <v>137</v>
      </c>
      <c r="AS143" s="120" t="str">
        <f>IF(AND(U143="",Y143=""),"NG","OK")</f>
        <v>NG</v>
      </c>
      <c r="AT143" s="120" t="str">
        <f>IF(AS143="NG","維持保全に関する準則又は計画の有無が選択されていません。","")</f>
        <v>維持保全に関する準則又は計画の有無が選択されていません。</v>
      </c>
      <c r="AU143" s="134"/>
      <c r="AV143" s="134"/>
      <c r="AW143" s="134"/>
      <c r="AX143" s="134"/>
      <c r="AY143" s="134"/>
      <c r="AZ143" s="134"/>
      <c r="BA143" s="134"/>
      <c r="BC143" s="134"/>
      <c r="BD143" s="134"/>
      <c r="BE143" s="134"/>
      <c r="BF143" s="134"/>
      <c r="BG143" s="134"/>
    </row>
    <row r="144" spans="1:59" ht="2.25" customHeight="1">
      <c r="AU144" s="134"/>
      <c r="AV144" s="134"/>
      <c r="AW144" s="134"/>
      <c r="AX144" s="134"/>
      <c r="AY144" s="134"/>
      <c r="AZ144" s="134"/>
      <c r="BA144" s="134"/>
      <c r="BC144" s="134"/>
      <c r="BD144" s="134"/>
      <c r="BE144" s="134"/>
      <c r="BF144" s="134"/>
      <c r="BG144" s="134"/>
    </row>
    <row r="145" spans="1:59" ht="12.75" customHeight="1">
      <c r="B145" s="133" t="s">
        <v>57</v>
      </c>
      <c r="C145" s="133" t="s">
        <v>177</v>
      </c>
      <c r="D145" s="133" t="s">
        <v>59</v>
      </c>
      <c r="E145" s="133" t="s">
        <v>144</v>
      </c>
      <c r="F145" s="133" t="s">
        <v>138</v>
      </c>
      <c r="G145" s="133" t="s">
        <v>27</v>
      </c>
      <c r="H145" s="133" t="s">
        <v>245</v>
      </c>
      <c r="I145" s="133" t="s">
        <v>14</v>
      </c>
      <c r="J145" s="133" t="s">
        <v>93</v>
      </c>
      <c r="K145" s="133" t="s">
        <v>10</v>
      </c>
      <c r="L145" s="133" t="s">
        <v>173</v>
      </c>
      <c r="M145" s="133" t="s">
        <v>95</v>
      </c>
      <c r="N145" s="133" t="s">
        <v>17</v>
      </c>
      <c r="O145" s="133" t="s">
        <v>145</v>
      </c>
      <c r="P145" s="133" t="s">
        <v>27</v>
      </c>
      <c r="Q145" s="133" t="s">
        <v>146</v>
      </c>
      <c r="R145" s="133" t="s">
        <v>172</v>
      </c>
      <c r="S145" s="133" t="s">
        <v>52</v>
      </c>
      <c r="U145" s="3"/>
      <c r="V145" s="133" t="s">
        <v>136</v>
      </c>
      <c r="Y145" s="3"/>
      <c r="Z145" s="133" t="s">
        <v>137</v>
      </c>
      <c r="AD145" s="3"/>
      <c r="AE145" s="133" t="s">
        <v>84</v>
      </c>
      <c r="AF145" s="133" t="s">
        <v>85</v>
      </c>
      <c r="AG145" s="133" t="s">
        <v>294</v>
      </c>
      <c r="AS145" s="120" t="str">
        <f>IF(AND(U145="",Y145="",AD145=""),"NG","OK")</f>
        <v>NG</v>
      </c>
      <c r="AT145" s="120" t="str">
        <f>IF(AS145="NG","前回の調査に関する書類の写しの有無が選択されていません。","")</f>
        <v>前回の調査に関する書類の写しの有無が選択されていません。</v>
      </c>
      <c r="AU145" s="134"/>
      <c r="AV145" s="134"/>
      <c r="AW145" s="134"/>
      <c r="AX145" s="134"/>
      <c r="AY145" s="134"/>
      <c r="AZ145" s="134"/>
      <c r="BA145" s="134"/>
      <c r="BC145" s="134"/>
      <c r="BD145" s="134"/>
      <c r="BE145" s="134"/>
      <c r="BF145" s="134"/>
      <c r="BG145" s="134"/>
    </row>
    <row r="146" spans="1:59" ht="12.75" customHeight="1">
      <c r="AU146" s="134"/>
      <c r="AV146" s="134"/>
      <c r="AW146" s="134"/>
      <c r="AX146" s="134"/>
      <c r="AY146" s="134"/>
      <c r="AZ146" s="134"/>
      <c r="BA146" s="134"/>
      <c r="BC146" s="134"/>
      <c r="BD146" s="134"/>
      <c r="BE146" s="134"/>
      <c r="BF146" s="134"/>
      <c r="BG146" s="134"/>
    </row>
    <row r="147" spans="1:59" ht="12.75" customHeight="1">
      <c r="A147" s="138" t="s">
        <v>57</v>
      </c>
      <c r="B147" s="138">
        <v>7</v>
      </c>
      <c r="C147" s="138" t="s">
        <v>59</v>
      </c>
      <c r="D147" s="138" t="s">
        <v>188</v>
      </c>
      <c r="E147" s="138"/>
      <c r="F147" s="138" t="s">
        <v>147</v>
      </c>
      <c r="G147" s="138" t="s">
        <v>52</v>
      </c>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8"/>
      <c r="AO147" s="138"/>
      <c r="AP147" s="138"/>
      <c r="AQ147" s="138"/>
      <c r="AU147" s="134"/>
      <c r="AV147" s="134"/>
      <c r="AW147" s="134"/>
      <c r="AX147" s="134"/>
      <c r="AY147" s="134"/>
      <c r="AZ147" s="134"/>
      <c r="BA147" s="134"/>
      <c r="BC147" s="134"/>
      <c r="BD147" s="134"/>
      <c r="BE147" s="134"/>
      <c r="BF147" s="134"/>
      <c r="BG147" s="134"/>
    </row>
    <row r="148" spans="1:59" ht="12.75" customHeight="1">
      <c r="C148" s="263"/>
      <c r="D148" s="263"/>
      <c r="E148" s="263"/>
      <c r="F148" s="263"/>
      <c r="G148" s="263"/>
      <c r="H148" s="263"/>
      <c r="I148" s="263"/>
      <c r="J148" s="263"/>
      <c r="K148" s="263"/>
      <c r="L148" s="263"/>
      <c r="M148" s="263"/>
      <c r="N148" s="263"/>
      <c r="O148" s="263"/>
      <c r="P148" s="263"/>
      <c r="Q148" s="263"/>
      <c r="R148" s="263"/>
      <c r="S148" s="263"/>
      <c r="T148" s="263"/>
      <c r="U148" s="263"/>
      <c r="V148" s="263"/>
      <c r="W148" s="263"/>
      <c r="X148" s="263"/>
      <c r="Y148" s="263"/>
      <c r="Z148" s="263"/>
      <c r="AA148" s="263"/>
      <c r="AB148" s="263"/>
      <c r="AC148" s="263"/>
      <c r="AD148" s="263"/>
      <c r="AE148" s="263"/>
      <c r="AF148" s="263"/>
      <c r="AG148" s="263"/>
      <c r="AH148" s="263"/>
      <c r="AI148" s="263"/>
      <c r="AJ148" s="263"/>
      <c r="AK148" s="263"/>
      <c r="AL148" s="263"/>
      <c r="AM148" s="263"/>
      <c r="AN148" s="263"/>
      <c r="AO148" s="263"/>
      <c r="AP148" s="263"/>
      <c r="AU148" s="134"/>
      <c r="AV148" s="134"/>
      <c r="AW148" s="134"/>
      <c r="AX148" s="134"/>
      <c r="AY148" s="134"/>
      <c r="AZ148" s="134"/>
      <c r="BA148" s="134"/>
      <c r="BC148" s="134"/>
      <c r="BD148" s="134"/>
      <c r="BE148" s="134"/>
      <c r="BF148" s="134"/>
      <c r="BG148" s="134"/>
    </row>
    <row r="149" spans="1:59" ht="12.75" customHeight="1">
      <c r="C149" s="263"/>
      <c r="D149" s="263"/>
      <c r="E149" s="263"/>
      <c r="F149" s="263"/>
      <c r="G149" s="263"/>
      <c r="H149" s="263"/>
      <c r="I149" s="263"/>
      <c r="J149" s="263"/>
      <c r="K149" s="263"/>
      <c r="L149" s="263"/>
      <c r="M149" s="263"/>
      <c r="N149" s="263"/>
      <c r="O149" s="263"/>
      <c r="P149" s="263"/>
      <c r="Q149" s="263"/>
      <c r="R149" s="263"/>
      <c r="S149" s="263"/>
      <c r="T149" s="263"/>
      <c r="U149" s="263"/>
      <c r="V149" s="263"/>
      <c r="W149" s="263"/>
      <c r="X149" s="263"/>
      <c r="Y149" s="263"/>
      <c r="Z149" s="263"/>
      <c r="AA149" s="263"/>
      <c r="AB149" s="263"/>
      <c r="AC149" s="263"/>
      <c r="AD149" s="263"/>
      <c r="AE149" s="263"/>
      <c r="AF149" s="263"/>
      <c r="AG149" s="263"/>
      <c r="AH149" s="263"/>
      <c r="AI149" s="263"/>
      <c r="AJ149" s="263"/>
      <c r="AK149" s="263"/>
      <c r="AL149" s="263"/>
      <c r="AM149" s="263"/>
      <c r="AN149" s="263"/>
      <c r="AO149" s="263"/>
      <c r="AP149" s="263"/>
      <c r="AU149" s="134"/>
      <c r="AV149" s="134"/>
      <c r="AW149" s="134"/>
      <c r="AX149" s="134"/>
      <c r="AY149" s="134"/>
      <c r="AZ149" s="134"/>
      <c r="BA149" s="134"/>
      <c r="BC149" s="134"/>
      <c r="BD149" s="134"/>
      <c r="BE149" s="134"/>
      <c r="BF149" s="134"/>
      <c r="BG149" s="134"/>
    </row>
    <row r="150" spans="1:59" ht="12.75" customHeight="1">
      <c r="C150" s="263"/>
      <c r="D150" s="263"/>
      <c r="E150" s="263"/>
      <c r="F150" s="263"/>
      <c r="G150" s="263"/>
      <c r="H150" s="263"/>
      <c r="I150" s="263"/>
      <c r="J150" s="263"/>
      <c r="K150" s="263"/>
      <c r="L150" s="263"/>
      <c r="M150" s="263"/>
      <c r="N150" s="263"/>
      <c r="O150" s="263"/>
      <c r="P150" s="263"/>
      <c r="Q150" s="263"/>
      <c r="R150" s="263"/>
      <c r="S150" s="263"/>
      <c r="T150" s="263"/>
      <c r="U150" s="263"/>
      <c r="V150" s="263"/>
      <c r="W150" s="263"/>
      <c r="X150" s="263"/>
      <c r="Y150" s="263"/>
      <c r="Z150" s="263"/>
      <c r="AA150" s="263"/>
      <c r="AB150" s="263"/>
      <c r="AC150" s="263"/>
      <c r="AD150" s="263"/>
      <c r="AE150" s="263"/>
      <c r="AF150" s="263"/>
      <c r="AG150" s="263"/>
      <c r="AH150" s="263"/>
      <c r="AI150" s="263"/>
      <c r="AJ150" s="263"/>
      <c r="AK150" s="263"/>
      <c r="AL150" s="263"/>
      <c r="AM150" s="263"/>
      <c r="AN150" s="263"/>
      <c r="AO150" s="263"/>
      <c r="AP150" s="263"/>
      <c r="AU150" s="134"/>
      <c r="AV150" s="134"/>
      <c r="AW150" s="134"/>
      <c r="AX150" s="134"/>
      <c r="AY150" s="134"/>
      <c r="AZ150" s="134"/>
      <c r="BA150" s="134"/>
      <c r="BC150" s="134"/>
      <c r="BD150" s="134"/>
      <c r="BE150" s="134"/>
      <c r="BF150" s="134"/>
      <c r="BG150" s="134"/>
    </row>
    <row r="151" spans="1:59" ht="12.75" customHeight="1">
      <c r="C151" s="263"/>
      <c r="D151" s="263"/>
      <c r="E151" s="263"/>
      <c r="F151" s="263"/>
      <c r="G151" s="263"/>
      <c r="H151" s="263"/>
      <c r="I151" s="263"/>
      <c r="J151" s="263"/>
      <c r="K151" s="263"/>
      <c r="L151" s="263"/>
      <c r="M151" s="263"/>
      <c r="N151" s="263"/>
      <c r="O151" s="263"/>
      <c r="P151" s="263"/>
      <c r="Q151" s="263"/>
      <c r="R151" s="263"/>
      <c r="S151" s="263"/>
      <c r="T151" s="263"/>
      <c r="U151" s="263"/>
      <c r="V151" s="263"/>
      <c r="W151" s="263"/>
      <c r="X151" s="263"/>
      <c r="Y151" s="263"/>
      <c r="Z151" s="263"/>
      <c r="AA151" s="263"/>
      <c r="AB151" s="263"/>
      <c r="AC151" s="263"/>
      <c r="AD151" s="263"/>
      <c r="AE151" s="263"/>
      <c r="AF151" s="263"/>
      <c r="AG151" s="263"/>
      <c r="AH151" s="263"/>
      <c r="AI151" s="263"/>
      <c r="AJ151" s="263"/>
      <c r="AK151" s="263"/>
      <c r="AL151" s="263"/>
      <c r="AM151" s="263"/>
      <c r="AN151" s="263"/>
      <c r="AO151" s="263"/>
      <c r="AP151" s="263"/>
      <c r="AU151" s="134"/>
      <c r="AV151" s="134"/>
      <c r="AW151" s="134"/>
      <c r="AX151" s="134"/>
      <c r="AY151" s="134"/>
      <c r="AZ151" s="134"/>
      <c r="BA151" s="134"/>
      <c r="BC151" s="134"/>
      <c r="BD151" s="134"/>
      <c r="BE151" s="134"/>
      <c r="BF151" s="134"/>
      <c r="BG151" s="134"/>
    </row>
    <row r="152" spans="1:59" ht="12.75" customHeight="1">
      <c r="C152" s="263"/>
      <c r="D152" s="263"/>
      <c r="E152" s="263"/>
      <c r="F152" s="263"/>
      <c r="G152" s="263"/>
      <c r="H152" s="263"/>
      <c r="I152" s="263"/>
      <c r="J152" s="263"/>
      <c r="K152" s="263"/>
      <c r="L152" s="263"/>
      <c r="M152" s="263"/>
      <c r="N152" s="263"/>
      <c r="O152" s="263"/>
      <c r="P152" s="263"/>
      <c r="Q152" s="263"/>
      <c r="R152" s="263"/>
      <c r="S152" s="263"/>
      <c r="T152" s="263"/>
      <c r="U152" s="263"/>
      <c r="V152" s="263"/>
      <c r="W152" s="263"/>
      <c r="X152" s="263"/>
      <c r="Y152" s="263"/>
      <c r="Z152" s="263"/>
      <c r="AA152" s="263"/>
      <c r="AB152" s="263"/>
      <c r="AC152" s="263"/>
      <c r="AD152" s="263"/>
      <c r="AE152" s="263"/>
      <c r="AF152" s="263"/>
      <c r="AG152" s="263"/>
      <c r="AH152" s="263"/>
      <c r="AI152" s="263"/>
      <c r="AJ152" s="263"/>
      <c r="AK152" s="263"/>
      <c r="AL152" s="263"/>
      <c r="AM152" s="263"/>
      <c r="AN152" s="263"/>
      <c r="AO152" s="263"/>
      <c r="AP152" s="263"/>
      <c r="AU152" s="134"/>
      <c r="AV152" s="134"/>
      <c r="AW152" s="134"/>
      <c r="AX152" s="134"/>
      <c r="AY152" s="134"/>
      <c r="AZ152" s="134"/>
      <c r="BA152" s="134"/>
      <c r="BC152" s="134"/>
      <c r="BD152" s="134"/>
      <c r="BE152" s="134"/>
      <c r="BF152" s="134"/>
      <c r="BG152" s="134"/>
    </row>
    <row r="153" spans="1:59" ht="12.75" customHeight="1">
      <c r="C153" s="263"/>
      <c r="D153" s="263"/>
      <c r="E153" s="263"/>
      <c r="F153" s="263"/>
      <c r="G153" s="263"/>
      <c r="H153" s="263"/>
      <c r="I153" s="263"/>
      <c r="J153" s="263"/>
      <c r="K153" s="263"/>
      <c r="L153" s="263"/>
      <c r="M153" s="263"/>
      <c r="N153" s="263"/>
      <c r="O153" s="263"/>
      <c r="P153" s="263"/>
      <c r="Q153" s="263"/>
      <c r="R153" s="263"/>
      <c r="S153" s="263"/>
      <c r="T153" s="263"/>
      <c r="U153" s="263"/>
      <c r="V153" s="263"/>
      <c r="W153" s="263"/>
      <c r="X153" s="263"/>
      <c r="Y153" s="263"/>
      <c r="Z153" s="263"/>
      <c r="AA153" s="263"/>
      <c r="AB153" s="263"/>
      <c r="AC153" s="263"/>
      <c r="AD153" s="263"/>
      <c r="AE153" s="263"/>
      <c r="AF153" s="263"/>
      <c r="AG153" s="263"/>
      <c r="AH153" s="263"/>
      <c r="AI153" s="263"/>
      <c r="AJ153" s="263"/>
      <c r="AK153" s="263"/>
      <c r="AL153" s="263"/>
      <c r="AM153" s="263"/>
      <c r="AN153" s="263"/>
      <c r="AO153" s="263"/>
      <c r="AP153" s="263"/>
      <c r="AU153" s="134"/>
      <c r="AV153" s="134"/>
      <c r="AW153" s="134"/>
      <c r="AX153" s="134"/>
      <c r="AY153" s="134"/>
      <c r="AZ153" s="134"/>
      <c r="BA153" s="134"/>
      <c r="BC153" s="134"/>
      <c r="BD153" s="134"/>
      <c r="BE153" s="134"/>
      <c r="BF153" s="134"/>
      <c r="BG153" s="134"/>
    </row>
    <row r="154" spans="1:59" ht="12.75" customHeight="1">
      <c r="C154" s="264"/>
      <c r="D154" s="264"/>
      <c r="E154" s="264"/>
      <c r="F154" s="264"/>
      <c r="G154" s="264"/>
      <c r="H154" s="264"/>
      <c r="I154" s="264"/>
      <c r="J154" s="264"/>
      <c r="K154" s="264"/>
      <c r="L154" s="264"/>
      <c r="M154" s="264"/>
      <c r="N154" s="264"/>
      <c r="O154" s="264"/>
      <c r="P154" s="264"/>
      <c r="Q154" s="264"/>
      <c r="R154" s="264"/>
      <c r="S154" s="264"/>
      <c r="T154" s="264"/>
      <c r="U154" s="264"/>
      <c r="V154" s="264"/>
      <c r="W154" s="264"/>
      <c r="X154" s="264"/>
      <c r="Y154" s="264"/>
      <c r="Z154" s="264"/>
      <c r="AA154" s="264"/>
      <c r="AB154" s="264"/>
      <c r="AC154" s="264"/>
      <c r="AD154" s="264"/>
      <c r="AE154" s="264"/>
      <c r="AF154" s="264"/>
      <c r="AG154" s="264"/>
      <c r="AH154" s="264"/>
      <c r="AI154" s="264"/>
      <c r="AJ154" s="264"/>
      <c r="AK154" s="264"/>
      <c r="AL154" s="264"/>
      <c r="AM154" s="264"/>
      <c r="AN154" s="264"/>
      <c r="AO154" s="264"/>
      <c r="AP154" s="264"/>
      <c r="AU154" s="134"/>
      <c r="AV154" s="134"/>
      <c r="AW154" s="134"/>
      <c r="AX154" s="134"/>
      <c r="AY154" s="134"/>
      <c r="AZ154" s="134"/>
      <c r="BA154" s="134"/>
      <c r="BC154" s="134"/>
      <c r="BD154" s="134"/>
      <c r="BE154" s="134"/>
      <c r="BF154" s="134"/>
      <c r="BG154" s="134"/>
    </row>
    <row r="155" spans="1:59" ht="12.75" customHeight="1">
      <c r="C155" s="264"/>
      <c r="D155" s="264"/>
      <c r="E155" s="264"/>
      <c r="F155" s="264"/>
      <c r="G155" s="264"/>
      <c r="H155" s="264"/>
      <c r="I155" s="264"/>
      <c r="J155" s="264"/>
      <c r="K155" s="264"/>
      <c r="L155" s="264"/>
      <c r="M155" s="264"/>
      <c r="N155" s="264"/>
      <c r="O155" s="264"/>
      <c r="P155" s="264"/>
      <c r="Q155" s="264"/>
      <c r="R155" s="264"/>
      <c r="S155" s="264"/>
      <c r="T155" s="264"/>
      <c r="U155" s="264"/>
      <c r="V155" s="264"/>
      <c r="W155" s="264"/>
      <c r="X155" s="264"/>
      <c r="Y155" s="264"/>
      <c r="Z155" s="264"/>
      <c r="AA155" s="264"/>
      <c r="AB155" s="264"/>
      <c r="AC155" s="264"/>
      <c r="AD155" s="264"/>
      <c r="AE155" s="264"/>
      <c r="AF155" s="264"/>
      <c r="AG155" s="264"/>
      <c r="AH155" s="264"/>
      <c r="AI155" s="264"/>
      <c r="AJ155" s="264"/>
      <c r="AK155" s="264"/>
      <c r="AL155" s="264"/>
      <c r="AM155" s="264"/>
      <c r="AN155" s="264"/>
      <c r="AO155" s="264"/>
      <c r="AP155" s="264"/>
      <c r="AU155" s="134"/>
      <c r="AV155" s="134"/>
      <c r="AW155" s="134"/>
      <c r="AX155" s="134"/>
      <c r="AY155" s="134"/>
      <c r="AZ155" s="134"/>
      <c r="BA155" s="134"/>
      <c r="BC155" s="134"/>
      <c r="BD155" s="134"/>
      <c r="BE155" s="134"/>
      <c r="BF155" s="134"/>
      <c r="BG155" s="134"/>
    </row>
    <row r="156" spans="1:59" ht="12.75" customHeight="1">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U156" s="134"/>
      <c r="AV156" s="134"/>
      <c r="AW156" s="134"/>
      <c r="AX156" s="134"/>
      <c r="AY156" s="134"/>
      <c r="AZ156" s="134"/>
      <c r="BA156" s="134"/>
      <c r="BC156" s="134"/>
      <c r="BD156" s="134"/>
      <c r="BE156" s="134"/>
      <c r="BF156" s="134"/>
      <c r="BG156" s="134"/>
    </row>
    <row r="157" spans="1:59" ht="12.75" customHeight="1">
      <c r="T157" s="149" t="s">
        <v>171</v>
      </c>
      <c r="U157" s="133" t="s">
        <v>0</v>
      </c>
      <c r="V157" s="133" t="s">
        <v>1</v>
      </c>
      <c r="W157" s="133" t="s">
        <v>19</v>
      </c>
      <c r="X157" s="133" t="s">
        <v>83</v>
      </c>
      <c r="AU157" s="134"/>
      <c r="AV157" s="134"/>
      <c r="AW157" s="134"/>
      <c r="AX157" s="134"/>
      <c r="AY157" s="134"/>
      <c r="AZ157" s="134"/>
      <c r="BA157" s="134"/>
      <c r="BC157" s="134"/>
      <c r="BD157" s="134"/>
      <c r="BE157" s="134"/>
      <c r="BF157" s="134"/>
      <c r="BG157" s="134"/>
    </row>
    <row r="158" spans="1:59" ht="12.75" customHeight="1">
      <c r="A158" s="139" t="s">
        <v>245</v>
      </c>
      <c r="B158" s="139" t="s">
        <v>14</v>
      </c>
      <c r="C158" s="139" t="s">
        <v>73</v>
      </c>
      <c r="D158" s="139" t="s">
        <v>27</v>
      </c>
      <c r="E158" s="139" t="s">
        <v>98</v>
      </c>
      <c r="F158" s="139" t="s">
        <v>99</v>
      </c>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U158" s="134"/>
      <c r="AV158" s="134"/>
      <c r="AW158" s="134"/>
      <c r="AX158" s="134"/>
      <c r="AY158" s="134"/>
      <c r="AZ158" s="134"/>
      <c r="BA158" s="134"/>
      <c r="BC158" s="134"/>
      <c r="BD158" s="134"/>
      <c r="BE158" s="134"/>
      <c r="BF158" s="134"/>
      <c r="BG158" s="134"/>
    </row>
    <row r="159" spans="1:59" ht="3.75" customHeight="1">
      <c r="AU159" s="134"/>
      <c r="AV159" s="134"/>
      <c r="AW159" s="134"/>
      <c r="AX159" s="134"/>
      <c r="AY159" s="134"/>
      <c r="AZ159" s="134"/>
      <c r="BA159" s="134"/>
      <c r="BC159" s="134"/>
      <c r="BD159" s="134"/>
      <c r="BE159" s="134"/>
      <c r="BF159" s="134"/>
      <c r="BG159" s="134"/>
    </row>
    <row r="160" spans="1:59" ht="12.75" customHeight="1">
      <c r="A160" s="133" t="s">
        <v>57</v>
      </c>
      <c r="B160" s="133">
        <v>1</v>
      </c>
      <c r="C160" s="133" t="s">
        <v>59</v>
      </c>
      <c r="D160" s="133" t="s">
        <v>245</v>
      </c>
      <c r="E160" s="133" t="s">
        <v>14</v>
      </c>
      <c r="F160" s="133" t="s">
        <v>262</v>
      </c>
      <c r="G160" s="133" t="s">
        <v>248</v>
      </c>
      <c r="H160" s="133" t="s">
        <v>124</v>
      </c>
      <c r="I160" s="133" t="s">
        <v>14</v>
      </c>
      <c r="J160" s="133" t="s">
        <v>27</v>
      </c>
      <c r="K160" s="133" t="s">
        <v>132</v>
      </c>
      <c r="L160" s="133" t="s">
        <v>133</v>
      </c>
      <c r="M160" s="133" t="s">
        <v>52</v>
      </c>
      <c r="AU160" s="134"/>
      <c r="AV160" s="134"/>
      <c r="AW160" s="134"/>
      <c r="AX160" s="134"/>
      <c r="AY160" s="134"/>
      <c r="AZ160" s="134"/>
      <c r="BA160" s="134"/>
      <c r="BC160" s="134"/>
      <c r="BD160" s="134"/>
      <c r="BE160" s="134"/>
      <c r="BF160" s="134"/>
      <c r="BG160" s="134"/>
    </row>
    <row r="161" spans="1:59" ht="12.75" customHeight="1">
      <c r="B161" s="133" t="s">
        <v>57</v>
      </c>
      <c r="C161" s="133" t="s">
        <v>167</v>
      </c>
      <c r="D161" s="133" t="s">
        <v>59</v>
      </c>
      <c r="E161" s="133" t="s">
        <v>149</v>
      </c>
      <c r="F161" s="133" t="s">
        <v>138</v>
      </c>
      <c r="G161" s="133" t="s">
        <v>27</v>
      </c>
      <c r="H161" s="133" t="s">
        <v>245</v>
      </c>
      <c r="I161" s="133" t="s">
        <v>14</v>
      </c>
      <c r="J161" s="133" t="s">
        <v>52</v>
      </c>
      <c r="R161" s="182" t="s">
        <v>196</v>
      </c>
      <c r="S161" s="182"/>
      <c r="T161" s="193"/>
      <c r="U161" s="193"/>
      <c r="V161" s="133" t="s">
        <v>44</v>
      </c>
      <c r="W161" s="194"/>
      <c r="X161" s="194"/>
      <c r="Y161" s="133" t="s">
        <v>45</v>
      </c>
      <c r="Z161" s="194"/>
      <c r="AA161" s="194"/>
      <c r="AB161" s="133" t="s">
        <v>46</v>
      </c>
      <c r="AC161" s="133" t="s">
        <v>34</v>
      </c>
      <c r="AD161" s="133" t="s">
        <v>150</v>
      </c>
      <c r="AS161" s="120" t="str">
        <f>IF(OR(,T161="",W161="",Z161=""),"NG","OK")</f>
        <v>NG</v>
      </c>
      <c r="AT161" s="120" t="str">
        <f>IF(AS161="NG","調査日が入力されていません。","")</f>
        <v>調査日が入力されていません。</v>
      </c>
      <c r="AU161" s="134"/>
      <c r="AV161" s="134"/>
      <c r="AW161" s="134"/>
      <c r="AX161" s="134"/>
      <c r="AY161" s="134"/>
      <c r="AZ161" s="134"/>
      <c r="BA161" s="134"/>
      <c r="BC161" s="134"/>
      <c r="BD161" s="134"/>
      <c r="BE161" s="134"/>
      <c r="BF161" s="134"/>
      <c r="BG161" s="134"/>
    </row>
    <row r="162" spans="1:59" ht="12.75" customHeight="1">
      <c r="B162" s="133" t="s">
        <v>57</v>
      </c>
      <c r="C162" s="133" t="s">
        <v>58</v>
      </c>
      <c r="D162" s="133" t="s">
        <v>59</v>
      </c>
      <c r="E162" s="133" t="s">
        <v>144</v>
      </c>
      <c r="F162" s="133" t="s">
        <v>138</v>
      </c>
      <c r="G162" s="133" t="s">
        <v>27</v>
      </c>
      <c r="H162" s="133" t="s">
        <v>245</v>
      </c>
      <c r="I162" s="133" t="s">
        <v>14</v>
      </c>
      <c r="J162" s="133" t="s">
        <v>52</v>
      </c>
      <c r="N162" s="3"/>
      <c r="O162" s="133" t="s">
        <v>34</v>
      </c>
      <c r="P162" s="133" t="s">
        <v>150</v>
      </c>
      <c r="Q162" s="133" t="s">
        <v>8</v>
      </c>
      <c r="R162" s="182" t="s">
        <v>196</v>
      </c>
      <c r="S162" s="182"/>
      <c r="T162" s="193"/>
      <c r="U162" s="193"/>
      <c r="V162" s="133" t="s">
        <v>44</v>
      </c>
      <c r="W162" s="194"/>
      <c r="X162" s="194"/>
      <c r="Y162" s="133" t="s">
        <v>45</v>
      </c>
      <c r="Z162" s="194"/>
      <c r="AA162" s="194"/>
      <c r="AB162" s="133" t="s">
        <v>46</v>
      </c>
      <c r="AC162" s="133" t="s">
        <v>15</v>
      </c>
      <c r="AD162" s="133" t="s">
        <v>16</v>
      </c>
      <c r="AE162" s="133" t="s">
        <v>83</v>
      </c>
      <c r="AG162" s="3"/>
      <c r="AH162" s="133" t="s">
        <v>151</v>
      </c>
      <c r="AI162" s="133" t="s">
        <v>34</v>
      </c>
      <c r="AJ162" s="133" t="s">
        <v>150</v>
      </c>
      <c r="AS162" s="120" t="str">
        <f>IF(AND(N162="",AG162=""),"NG","OK")</f>
        <v>NG</v>
      </c>
      <c r="AT162" s="120" t="str">
        <f>IF(AS162="NG","前回の調査実施状況が選択されていません。","")</f>
        <v>前回の調査実施状況が選択されていません。</v>
      </c>
      <c r="AU162" s="134"/>
      <c r="AV162" s="134"/>
      <c r="AW162" s="134"/>
      <c r="AX162" s="134"/>
      <c r="AY162" s="134"/>
      <c r="AZ162" s="134"/>
      <c r="BA162" s="134"/>
      <c r="BC162" s="134"/>
      <c r="BD162" s="134"/>
      <c r="BE162" s="134"/>
      <c r="BF162" s="134"/>
      <c r="BG162" s="134"/>
    </row>
    <row r="163" spans="1:59" ht="2.25" customHeight="1">
      <c r="R163" s="151"/>
      <c r="S163" s="151"/>
      <c r="T163" s="152"/>
      <c r="U163" s="152"/>
      <c r="W163" s="153"/>
      <c r="X163" s="153"/>
      <c r="Z163" s="153"/>
      <c r="AA163" s="153"/>
      <c r="AU163" s="134"/>
      <c r="AV163" s="134"/>
      <c r="AW163" s="134"/>
      <c r="AX163" s="134"/>
      <c r="AY163" s="134"/>
      <c r="AZ163" s="134"/>
      <c r="BA163" s="134"/>
      <c r="BC163" s="134"/>
      <c r="BD163" s="134"/>
      <c r="BE163" s="134"/>
      <c r="BF163" s="134"/>
      <c r="BG163" s="134"/>
    </row>
    <row r="164" spans="1:59" ht="12.75" customHeight="1">
      <c r="B164" s="133" t="s">
        <v>57</v>
      </c>
      <c r="C164" s="133" t="s">
        <v>60</v>
      </c>
      <c r="D164" s="133" t="s">
        <v>59</v>
      </c>
      <c r="E164" s="133" t="s">
        <v>20</v>
      </c>
      <c r="F164" s="133" t="s">
        <v>21</v>
      </c>
      <c r="G164" s="133" t="s">
        <v>148</v>
      </c>
      <c r="H164" s="133" t="s">
        <v>131</v>
      </c>
      <c r="I164" s="133" t="s">
        <v>27</v>
      </c>
      <c r="J164" s="133" t="s">
        <v>124</v>
      </c>
      <c r="K164" s="133" t="s">
        <v>14</v>
      </c>
      <c r="L164" s="133" t="s">
        <v>52</v>
      </c>
      <c r="N164" s="3"/>
      <c r="O164" s="133" t="s">
        <v>34</v>
      </c>
      <c r="P164" s="133" t="s">
        <v>150</v>
      </c>
      <c r="Q164" s="133" t="s">
        <v>8</v>
      </c>
      <c r="R164" s="182" t="s">
        <v>196</v>
      </c>
      <c r="S164" s="182"/>
      <c r="T164" s="193"/>
      <c r="U164" s="193"/>
      <c r="V164" s="133" t="s">
        <v>44</v>
      </c>
      <c r="W164" s="194"/>
      <c r="X164" s="194"/>
      <c r="Y164" s="133" t="s">
        <v>45</v>
      </c>
      <c r="Z164" s="194"/>
      <c r="AA164" s="194"/>
      <c r="AB164" s="133" t="s">
        <v>46</v>
      </c>
      <c r="AC164" s="133" t="s">
        <v>15</v>
      </c>
      <c r="AD164" s="133" t="s">
        <v>16</v>
      </c>
      <c r="AE164" s="133" t="s">
        <v>83</v>
      </c>
      <c r="AG164" s="3"/>
      <c r="AH164" s="133" t="s">
        <v>151</v>
      </c>
      <c r="AI164" s="133" t="s">
        <v>34</v>
      </c>
      <c r="AJ164" s="133" t="s">
        <v>150</v>
      </c>
      <c r="AS164" s="120" t="str">
        <f>IF(AND(N164="",AG164=""),"NG","OK")</f>
        <v>NG</v>
      </c>
      <c r="AT164" s="120" t="str">
        <f>IF(AS164="NG","建築設備の検査状況が選択されていません。","")</f>
        <v>建築設備の検査状況が選択されていません。</v>
      </c>
      <c r="AU164" s="134"/>
      <c r="AV164" s="134"/>
      <c r="AW164" s="134"/>
      <c r="AX164" s="134"/>
      <c r="AY164" s="134"/>
      <c r="AZ164" s="134"/>
      <c r="BA164" s="134"/>
      <c r="BC164" s="134"/>
      <c r="BD164" s="134"/>
      <c r="BE164" s="134"/>
      <c r="BF164" s="134"/>
      <c r="BG164" s="134"/>
    </row>
    <row r="165" spans="1:59" ht="2.25" customHeight="1">
      <c r="R165" s="151"/>
      <c r="S165" s="151"/>
      <c r="T165" s="152"/>
      <c r="U165" s="152"/>
      <c r="W165" s="153"/>
      <c r="X165" s="153"/>
      <c r="Z165" s="153"/>
      <c r="AA165" s="153"/>
      <c r="AU165" s="134"/>
      <c r="AV165" s="134"/>
      <c r="AW165" s="134"/>
      <c r="AX165" s="134"/>
      <c r="AY165" s="134"/>
      <c r="AZ165" s="134"/>
      <c r="BA165" s="134"/>
      <c r="BC165" s="134"/>
      <c r="BD165" s="134"/>
      <c r="BE165" s="134"/>
      <c r="BF165" s="134"/>
      <c r="BG165" s="134"/>
    </row>
    <row r="166" spans="1:59" ht="12.75" customHeight="1">
      <c r="B166" s="133" t="s">
        <v>57</v>
      </c>
      <c r="C166" s="133" t="s">
        <v>90</v>
      </c>
      <c r="D166" s="133" t="s">
        <v>59</v>
      </c>
      <c r="E166" s="133" t="s">
        <v>295</v>
      </c>
      <c r="F166" s="133" t="s">
        <v>296</v>
      </c>
      <c r="G166" s="133" t="s">
        <v>143</v>
      </c>
      <c r="H166" s="133" t="s">
        <v>73</v>
      </c>
      <c r="I166" s="133" t="s">
        <v>27</v>
      </c>
      <c r="J166" s="133" t="s">
        <v>124</v>
      </c>
      <c r="K166" s="133" t="s">
        <v>14</v>
      </c>
      <c r="L166" s="133" t="s">
        <v>52</v>
      </c>
      <c r="N166" s="3"/>
      <c r="O166" s="133" t="s">
        <v>34</v>
      </c>
      <c r="P166" s="133" t="s">
        <v>150</v>
      </c>
      <c r="Q166" s="133" t="s">
        <v>8</v>
      </c>
      <c r="R166" s="182" t="s">
        <v>196</v>
      </c>
      <c r="S166" s="182"/>
      <c r="T166" s="193"/>
      <c r="U166" s="193"/>
      <c r="V166" s="133" t="s">
        <v>44</v>
      </c>
      <c r="W166" s="194"/>
      <c r="X166" s="194"/>
      <c r="Y166" s="133" t="s">
        <v>45</v>
      </c>
      <c r="Z166" s="194"/>
      <c r="AA166" s="194"/>
      <c r="AB166" s="133" t="s">
        <v>46</v>
      </c>
      <c r="AC166" s="133" t="s">
        <v>15</v>
      </c>
      <c r="AD166" s="133" t="s">
        <v>16</v>
      </c>
      <c r="AE166" s="133" t="s">
        <v>83</v>
      </c>
      <c r="AG166" s="3"/>
      <c r="AH166" s="133" t="s">
        <v>151</v>
      </c>
      <c r="AI166" s="133" t="s">
        <v>34</v>
      </c>
      <c r="AJ166" s="133" t="s">
        <v>150</v>
      </c>
      <c r="AS166" s="120" t="str">
        <f>IF(AND(N166="",AG166=""),"NG","OK")</f>
        <v>NG</v>
      </c>
      <c r="AT166" s="120" t="str">
        <f>IF(AS166="NG","昇降機等の検査状況が選択されていません。","")</f>
        <v>昇降機等の検査状況が選択されていません。</v>
      </c>
      <c r="AU166" s="134"/>
      <c r="AV166" s="134"/>
      <c r="AW166" s="134"/>
      <c r="AX166" s="134"/>
      <c r="AY166" s="134"/>
      <c r="AZ166" s="134"/>
      <c r="BA166" s="134"/>
      <c r="BC166" s="134"/>
      <c r="BD166" s="134"/>
      <c r="BE166" s="134"/>
      <c r="BF166" s="134"/>
      <c r="BG166" s="134"/>
    </row>
    <row r="167" spans="1:59" ht="2.25" customHeight="1">
      <c r="N167" s="139"/>
      <c r="R167" s="151"/>
      <c r="S167" s="151"/>
      <c r="T167" s="152"/>
      <c r="U167" s="152"/>
      <c r="W167" s="153"/>
      <c r="X167" s="153"/>
      <c r="Z167" s="153"/>
      <c r="AA167" s="153"/>
      <c r="AG167" s="139"/>
      <c r="AU167" s="134"/>
      <c r="AV167" s="134"/>
      <c r="AW167" s="134"/>
      <c r="AX167" s="134"/>
      <c r="AY167" s="134"/>
      <c r="AZ167" s="134"/>
      <c r="BA167" s="134"/>
      <c r="BC167" s="134"/>
      <c r="BD167" s="134"/>
      <c r="BE167" s="134"/>
      <c r="BF167" s="134"/>
      <c r="BG167" s="134"/>
    </row>
    <row r="168" spans="1:59" ht="12.75" customHeight="1">
      <c r="B168" s="133" t="s">
        <v>57</v>
      </c>
      <c r="C168" s="133" t="s">
        <v>176</v>
      </c>
      <c r="D168" s="133" t="s">
        <v>59</v>
      </c>
      <c r="E168" s="133" t="s">
        <v>187</v>
      </c>
      <c r="F168" s="133" t="s">
        <v>252</v>
      </c>
      <c r="G168" s="133" t="s">
        <v>148</v>
      </c>
      <c r="H168" s="133" t="s">
        <v>131</v>
      </c>
      <c r="I168" s="133" t="s">
        <v>27</v>
      </c>
      <c r="J168" s="133" t="s">
        <v>124</v>
      </c>
      <c r="K168" s="133" t="s">
        <v>14</v>
      </c>
      <c r="L168" s="133" t="s">
        <v>52</v>
      </c>
      <c r="N168" s="3"/>
      <c r="O168" s="133" t="s">
        <v>34</v>
      </c>
      <c r="P168" s="133" t="s">
        <v>150</v>
      </c>
      <c r="Q168" s="133" t="s">
        <v>8</v>
      </c>
      <c r="R168" s="182" t="s">
        <v>196</v>
      </c>
      <c r="S168" s="182"/>
      <c r="T168" s="193"/>
      <c r="U168" s="193"/>
      <c r="V168" s="133" t="s">
        <v>44</v>
      </c>
      <c r="W168" s="194"/>
      <c r="X168" s="194"/>
      <c r="Y168" s="133" t="s">
        <v>45</v>
      </c>
      <c r="Z168" s="194"/>
      <c r="AA168" s="194"/>
      <c r="AB168" s="133" t="s">
        <v>46</v>
      </c>
      <c r="AC168" s="133" t="s">
        <v>15</v>
      </c>
      <c r="AD168" s="133" t="s">
        <v>16</v>
      </c>
      <c r="AE168" s="133" t="s">
        <v>83</v>
      </c>
      <c r="AG168" s="3"/>
      <c r="AH168" s="133" t="s">
        <v>151</v>
      </c>
      <c r="AI168" s="133" t="s">
        <v>34</v>
      </c>
      <c r="AJ168" s="133" t="s">
        <v>150</v>
      </c>
      <c r="AS168" s="120" t="str">
        <f>IF(AND(N168="",AG168=""),"NG","OK")</f>
        <v>NG</v>
      </c>
      <c r="AT168" s="120" t="str">
        <f>IF(AS168="NG","防火設備の検査状況が選択されていません。","")</f>
        <v>防火設備の検査状況が選択されていません。</v>
      </c>
      <c r="AU168" s="134"/>
      <c r="AV168" s="134"/>
      <c r="AW168" s="134"/>
      <c r="AX168" s="134"/>
      <c r="AY168" s="134"/>
      <c r="AZ168" s="134"/>
      <c r="BA168" s="134"/>
      <c r="BC168" s="134"/>
      <c r="BD168" s="134"/>
      <c r="BE168" s="134"/>
      <c r="BF168" s="134"/>
      <c r="BG168" s="134"/>
    </row>
    <row r="169" spans="1:59" ht="3.75" customHeight="1">
      <c r="A169" s="13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U169" s="134"/>
      <c r="AV169" s="134"/>
      <c r="AW169" s="134"/>
      <c r="AX169" s="134"/>
      <c r="AY169" s="134"/>
      <c r="AZ169" s="134"/>
      <c r="BA169" s="134"/>
      <c r="BC169" s="134"/>
      <c r="BD169" s="134"/>
      <c r="BE169" s="134"/>
      <c r="BF169" s="134"/>
      <c r="BG169" s="134"/>
    </row>
    <row r="170" spans="1:59" ht="3.75" customHeight="1">
      <c r="A170" s="138"/>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c r="AL170" s="138"/>
      <c r="AM170" s="138"/>
      <c r="AN170" s="138"/>
      <c r="AO170" s="138"/>
      <c r="AP170" s="138"/>
      <c r="AQ170" s="138"/>
      <c r="AU170" s="134"/>
      <c r="AV170" s="134"/>
      <c r="AW170" s="134"/>
      <c r="AX170" s="134"/>
      <c r="AY170" s="134"/>
      <c r="AZ170" s="134"/>
      <c r="BA170" s="134"/>
      <c r="BC170" s="134"/>
      <c r="BD170" s="134"/>
      <c r="BE170" s="134"/>
      <c r="BF170" s="134"/>
      <c r="BG170" s="134"/>
    </row>
    <row r="171" spans="1:59" ht="12.75" customHeight="1">
      <c r="A171" s="133" t="s">
        <v>57</v>
      </c>
      <c r="B171" s="133">
        <v>2</v>
      </c>
      <c r="C171" s="133" t="s">
        <v>59</v>
      </c>
      <c r="D171" s="133" t="s">
        <v>245</v>
      </c>
      <c r="E171" s="133" t="s">
        <v>14</v>
      </c>
      <c r="F171" s="133" t="s">
        <v>27</v>
      </c>
      <c r="G171" s="133" t="s">
        <v>132</v>
      </c>
      <c r="H171" s="133" t="s">
        <v>133</v>
      </c>
      <c r="I171" s="133" t="s">
        <v>52</v>
      </c>
      <c r="AU171" s="134"/>
      <c r="AV171" s="134"/>
      <c r="AW171" s="134"/>
      <c r="AX171" s="134"/>
      <c r="AY171" s="134"/>
      <c r="AZ171" s="134"/>
      <c r="BA171" s="134"/>
      <c r="BC171" s="134"/>
      <c r="BD171" s="134"/>
      <c r="BE171" s="134"/>
      <c r="BF171" s="134"/>
      <c r="BG171" s="134"/>
    </row>
    <row r="172" spans="1:59" ht="12.75" customHeight="1">
      <c r="A172" s="133" t="s">
        <v>297</v>
      </c>
      <c r="B172" s="133" t="s">
        <v>8</v>
      </c>
      <c r="C172" s="133" t="s">
        <v>263</v>
      </c>
      <c r="D172" s="133" t="s">
        <v>88</v>
      </c>
      <c r="E172" s="133" t="s">
        <v>262</v>
      </c>
      <c r="F172" s="133" t="s">
        <v>248</v>
      </c>
      <c r="G172" s="133" t="s">
        <v>88</v>
      </c>
      <c r="H172" s="133" t="s">
        <v>298</v>
      </c>
      <c r="I172" s="133" t="s">
        <v>83</v>
      </c>
      <c r="AU172" s="134"/>
      <c r="AV172" s="134"/>
      <c r="AW172" s="134"/>
      <c r="AX172" s="134"/>
      <c r="AY172" s="134"/>
      <c r="AZ172" s="134"/>
      <c r="BA172" s="134"/>
      <c r="BC172" s="134"/>
      <c r="BD172" s="134"/>
      <c r="BE172" s="134"/>
      <c r="BF172" s="134"/>
      <c r="BG172" s="134"/>
    </row>
    <row r="173" spans="1:59" ht="12.75" customHeight="1">
      <c r="B173" s="133" t="s">
        <v>57</v>
      </c>
      <c r="C173" s="133" t="s">
        <v>167</v>
      </c>
      <c r="D173" s="133" t="s">
        <v>59</v>
      </c>
      <c r="E173" s="133" t="s">
        <v>96</v>
      </c>
      <c r="F173" s="133" t="s">
        <v>97</v>
      </c>
      <c r="G173" s="133" t="s">
        <v>27</v>
      </c>
      <c r="H173" s="133" t="s">
        <v>152</v>
      </c>
      <c r="I173" s="133" t="s">
        <v>100</v>
      </c>
      <c r="J173" s="133" t="s">
        <v>52</v>
      </c>
      <c r="N173" s="3"/>
      <c r="O173" s="133" t="s">
        <v>99</v>
      </c>
      <c r="P173" s="133" t="s">
        <v>153</v>
      </c>
      <c r="Q173" s="133" t="s">
        <v>102</v>
      </c>
      <c r="R173" s="133" t="s">
        <v>27</v>
      </c>
      <c r="S173" s="133" t="s">
        <v>96</v>
      </c>
      <c r="T173" s="133" t="s">
        <v>97</v>
      </c>
      <c r="U173" s="133" t="s">
        <v>37</v>
      </c>
      <c r="V173" s="133" t="s">
        <v>38</v>
      </c>
      <c r="X173" s="133" t="s">
        <v>8</v>
      </c>
      <c r="Y173" s="3"/>
      <c r="Z173" s="133" t="s">
        <v>103</v>
      </c>
      <c r="AA173" s="133" t="s">
        <v>104</v>
      </c>
      <c r="AB173" s="133" t="s">
        <v>105</v>
      </c>
      <c r="AC173" s="133" t="s">
        <v>77</v>
      </c>
      <c r="AD173" s="133" t="s">
        <v>72</v>
      </c>
      <c r="AE173" s="133" t="s">
        <v>83</v>
      </c>
      <c r="AG173" s="3"/>
      <c r="AH173" s="133" t="s">
        <v>96</v>
      </c>
      <c r="AI173" s="133" t="s">
        <v>97</v>
      </c>
      <c r="AJ173" s="133" t="s">
        <v>169</v>
      </c>
      <c r="AK173" s="133" t="s">
        <v>172</v>
      </c>
      <c r="AS173" s="125" t="str">
        <f>IF(N173=AG173,"NG",IF(AND(N173="",Y173="レ"),"NG","OK"))</f>
        <v>NG</v>
      </c>
      <c r="AT173" s="120" t="str">
        <f>IF(AS173="NG","指摘の内容が正しく入力されていません。","")</f>
        <v>指摘の内容が正しく入力されていません。</v>
      </c>
      <c r="AU173" s="134"/>
      <c r="AV173" s="134"/>
      <c r="AW173" s="134"/>
      <c r="AX173" s="134"/>
      <c r="AY173" s="134"/>
      <c r="AZ173" s="134"/>
      <c r="BA173" s="134"/>
      <c r="BC173" s="134"/>
      <c r="BD173" s="134"/>
      <c r="BE173" s="134"/>
      <c r="BF173" s="134"/>
      <c r="BG173" s="134"/>
    </row>
    <row r="174" spans="1:59" ht="16.5" customHeight="1">
      <c r="B174" s="133" t="s">
        <v>57</v>
      </c>
      <c r="C174" s="133" t="s">
        <v>58</v>
      </c>
      <c r="D174" s="133" t="s">
        <v>59</v>
      </c>
      <c r="E174" s="133" t="s">
        <v>96</v>
      </c>
      <c r="F174" s="133" t="s">
        <v>97</v>
      </c>
      <c r="G174" s="133" t="s">
        <v>27</v>
      </c>
      <c r="H174" s="133" t="s">
        <v>98</v>
      </c>
      <c r="I174" s="133" t="s">
        <v>99</v>
      </c>
      <c r="J174" s="133" t="s">
        <v>52</v>
      </c>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S174" s="120" t="str">
        <f>IF(AND(N173="レ",Y173="",M174=""),"NG","OK")</f>
        <v>OK</v>
      </c>
      <c r="AT174" s="120" t="str">
        <f>IF(AS174="NG","要是正の指摘がある場合は指摘の概要を入力してください。","")</f>
        <v/>
      </c>
      <c r="AU174" s="134"/>
      <c r="AV174" s="134"/>
      <c r="AW174" s="134"/>
      <c r="AX174" s="134"/>
      <c r="AY174" s="134"/>
      <c r="AZ174" s="134"/>
      <c r="BA174" s="134"/>
      <c r="BC174" s="134"/>
      <c r="BD174" s="134"/>
      <c r="BE174" s="134"/>
      <c r="BF174" s="134"/>
      <c r="BG174" s="134"/>
    </row>
    <row r="175" spans="1:59" ht="2.25" customHeight="1">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U175" s="134"/>
      <c r="AV175" s="134"/>
      <c r="AW175" s="134"/>
      <c r="AX175" s="134"/>
      <c r="AY175" s="134"/>
      <c r="AZ175" s="134"/>
      <c r="BA175" s="134"/>
      <c r="BC175" s="134"/>
      <c r="BD175" s="134"/>
      <c r="BE175" s="134"/>
      <c r="BF175" s="134"/>
      <c r="BG175" s="134"/>
    </row>
    <row r="176" spans="1:59" ht="12.75" customHeight="1">
      <c r="B176" s="133" t="s">
        <v>57</v>
      </c>
      <c r="C176" s="133" t="s">
        <v>60</v>
      </c>
      <c r="D176" s="133" t="s">
        <v>59</v>
      </c>
      <c r="E176" s="133" t="s">
        <v>154</v>
      </c>
      <c r="F176" s="133" t="s">
        <v>106</v>
      </c>
      <c r="G176" s="133" t="s">
        <v>107</v>
      </c>
      <c r="H176" s="133" t="s">
        <v>12</v>
      </c>
      <c r="I176" s="133" t="s">
        <v>27</v>
      </c>
      <c r="J176" s="133" t="s">
        <v>51</v>
      </c>
      <c r="K176" s="133" t="s">
        <v>108</v>
      </c>
      <c r="L176" s="133" t="s">
        <v>52</v>
      </c>
      <c r="N176" s="3"/>
      <c r="O176" s="133" t="s">
        <v>136</v>
      </c>
      <c r="Q176" s="133" t="s">
        <v>8</v>
      </c>
      <c r="R176" s="182" t="s">
        <v>196</v>
      </c>
      <c r="S176" s="182"/>
      <c r="T176" s="192"/>
      <c r="U176" s="192"/>
      <c r="V176" s="133" t="s">
        <v>44</v>
      </c>
      <c r="W176" s="195"/>
      <c r="X176" s="195"/>
      <c r="Y176" s="133" t="s">
        <v>45</v>
      </c>
      <c r="Z176" s="133" t="s">
        <v>93</v>
      </c>
      <c r="AA176" s="133" t="s">
        <v>154</v>
      </c>
      <c r="AB176" s="133" t="s">
        <v>106</v>
      </c>
      <c r="AC176" s="133" t="s">
        <v>107</v>
      </c>
      <c r="AD176" s="133" t="s">
        <v>12</v>
      </c>
      <c r="AE176" s="133" t="s">
        <v>83</v>
      </c>
      <c r="AF176" s="135"/>
      <c r="AG176" s="3"/>
      <c r="AH176" s="133" t="s">
        <v>108</v>
      </c>
      <c r="AK176" s="135"/>
      <c r="AL176" s="135"/>
      <c r="AS176" s="120" t="str">
        <f>IF(OR(AND(AG173="レ",N176="レ"),AND(N173="レ",AG176="レ"),AND(N173="レ",N176="",AG176=""),AND(N173="",AG173="",AG176="レ")),"NG","OK")</f>
        <v>OK</v>
      </c>
      <c r="AT176" s="74" t="str">
        <f>IF(AS176="NG","要是正の指摘（既存不適格）がある場合は改善予定をご検討の上提出してください","")</f>
        <v/>
      </c>
      <c r="AU176" s="60"/>
      <c r="AV176" s="134"/>
      <c r="AW176" s="134"/>
      <c r="AX176" s="134"/>
      <c r="AY176" s="134"/>
      <c r="AZ176" s="134"/>
      <c r="BA176" s="134"/>
      <c r="BC176" s="134"/>
      <c r="BD176" s="134"/>
      <c r="BE176" s="134"/>
      <c r="BF176" s="134"/>
      <c r="BG176" s="134"/>
    </row>
    <row r="177" spans="1:59" ht="7.5" customHeight="1">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S177" s="120"/>
      <c r="AT177" s="126"/>
      <c r="AU177" s="134"/>
      <c r="AV177" s="134"/>
      <c r="AW177" s="134"/>
      <c r="AX177" s="134"/>
      <c r="AY177" s="134"/>
      <c r="AZ177" s="134"/>
      <c r="BA177" s="134"/>
      <c r="BC177" s="134"/>
      <c r="BD177" s="134"/>
      <c r="BE177" s="134"/>
      <c r="BF177" s="134"/>
      <c r="BG177" s="134"/>
    </row>
    <row r="178" spans="1:59" ht="12.75" customHeight="1">
      <c r="A178" s="133" t="s">
        <v>299</v>
      </c>
      <c r="B178" s="133" t="s">
        <v>8</v>
      </c>
      <c r="C178" s="133" t="s">
        <v>20</v>
      </c>
      <c r="D178" s="133" t="s">
        <v>21</v>
      </c>
      <c r="E178" s="133" t="s">
        <v>86</v>
      </c>
      <c r="F178" s="133" t="s">
        <v>27</v>
      </c>
      <c r="G178" s="133" t="s">
        <v>300</v>
      </c>
      <c r="H178" s="133" t="s">
        <v>301</v>
      </c>
      <c r="I178" s="133" t="s">
        <v>83</v>
      </c>
      <c r="AU178" s="134"/>
      <c r="AV178" s="134"/>
      <c r="AW178" s="134"/>
      <c r="AX178" s="134"/>
      <c r="AY178" s="134"/>
      <c r="AZ178" s="134"/>
      <c r="BA178" s="134"/>
      <c r="BC178" s="134"/>
      <c r="BD178" s="134"/>
      <c r="BE178" s="134"/>
      <c r="BF178" s="134"/>
      <c r="BG178" s="134"/>
    </row>
    <row r="179" spans="1:59" ht="12.75" customHeight="1">
      <c r="B179" s="133" t="s">
        <v>57</v>
      </c>
      <c r="C179" s="133" t="s">
        <v>167</v>
      </c>
      <c r="D179" s="133" t="s">
        <v>59</v>
      </c>
      <c r="E179" s="133" t="s">
        <v>96</v>
      </c>
      <c r="F179" s="133" t="s">
        <v>97</v>
      </c>
      <c r="G179" s="133" t="s">
        <v>27</v>
      </c>
      <c r="H179" s="133" t="s">
        <v>152</v>
      </c>
      <c r="I179" s="133" t="s">
        <v>100</v>
      </c>
      <c r="J179" s="133" t="s">
        <v>52</v>
      </c>
      <c r="N179" s="3"/>
      <c r="O179" s="133" t="s">
        <v>99</v>
      </c>
      <c r="P179" s="133" t="s">
        <v>153</v>
      </c>
      <c r="Q179" s="133" t="s">
        <v>102</v>
      </c>
      <c r="R179" s="133" t="s">
        <v>27</v>
      </c>
      <c r="S179" s="133" t="s">
        <v>96</v>
      </c>
      <c r="T179" s="133" t="s">
        <v>97</v>
      </c>
      <c r="U179" s="133" t="s">
        <v>37</v>
      </c>
      <c r="V179" s="133" t="s">
        <v>38</v>
      </c>
      <c r="X179" s="133" t="s">
        <v>8</v>
      </c>
      <c r="Y179" s="3"/>
      <c r="Z179" s="133" t="s">
        <v>103</v>
      </c>
      <c r="AA179" s="133" t="s">
        <v>104</v>
      </c>
      <c r="AB179" s="133" t="s">
        <v>105</v>
      </c>
      <c r="AC179" s="133" t="s">
        <v>77</v>
      </c>
      <c r="AD179" s="133" t="s">
        <v>72</v>
      </c>
      <c r="AE179" s="133" t="s">
        <v>83</v>
      </c>
      <c r="AG179" s="3"/>
      <c r="AH179" s="133" t="s">
        <v>96</v>
      </c>
      <c r="AI179" s="133" t="s">
        <v>97</v>
      </c>
      <c r="AJ179" s="133" t="s">
        <v>169</v>
      </c>
      <c r="AK179" s="133" t="s">
        <v>172</v>
      </c>
      <c r="AS179" s="125" t="str">
        <f>IF(N179=AG179,"NG",IF(AND(N179="",Y179="レ"),"NG","OK"))</f>
        <v>NG</v>
      </c>
      <c r="AT179" s="120" t="str">
        <f>IF(AS179="NG","指摘の内容が正しく入力されていません。","")</f>
        <v>指摘の内容が正しく入力されていません。</v>
      </c>
      <c r="AU179" s="134"/>
      <c r="AV179" s="134"/>
      <c r="AW179" s="134"/>
      <c r="AX179" s="134"/>
      <c r="AY179" s="134"/>
      <c r="AZ179" s="134"/>
      <c r="BA179" s="134"/>
      <c r="BC179" s="134"/>
      <c r="BD179" s="134"/>
      <c r="BE179" s="134"/>
      <c r="BF179" s="134"/>
      <c r="BG179" s="134"/>
    </row>
    <row r="180" spans="1:59" ht="16.5" customHeight="1">
      <c r="B180" s="133" t="s">
        <v>57</v>
      </c>
      <c r="C180" s="133" t="s">
        <v>58</v>
      </c>
      <c r="D180" s="133" t="s">
        <v>59</v>
      </c>
      <c r="E180" s="133" t="s">
        <v>96</v>
      </c>
      <c r="F180" s="133" t="s">
        <v>97</v>
      </c>
      <c r="G180" s="133" t="s">
        <v>27</v>
      </c>
      <c r="H180" s="133" t="s">
        <v>98</v>
      </c>
      <c r="I180" s="133" t="s">
        <v>99</v>
      </c>
      <c r="J180" s="133" t="s">
        <v>52</v>
      </c>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S180" s="120" t="str">
        <f>IF(AND(N179="レ",Y179="",M180=""),"NG","OK")</f>
        <v>OK</v>
      </c>
      <c r="AT180" s="120" t="str">
        <f>IF(AS180="NG","要是正の指摘がある場合は指摘の概要を入力してください。","")</f>
        <v/>
      </c>
      <c r="AU180" s="134"/>
      <c r="AV180" s="134"/>
      <c r="AW180" s="134"/>
      <c r="AX180" s="134"/>
      <c r="AY180" s="134"/>
      <c r="AZ180" s="134"/>
      <c r="BA180" s="134"/>
      <c r="BC180" s="134"/>
      <c r="BD180" s="134"/>
      <c r="BE180" s="134"/>
      <c r="BF180" s="134"/>
      <c r="BG180" s="134"/>
    </row>
    <row r="181" spans="1:59" ht="2.25" customHeight="1">
      <c r="M181" s="154"/>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4"/>
      <c r="AK181" s="154"/>
      <c r="AL181" s="154"/>
      <c r="AM181" s="154"/>
      <c r="AN181" s="154"/>
      <c r="AO181" s="154"/>
      <c r="AP181" s="154"/>
      <c r="AU181" s="134"/>
      <c r="AV181" s="134"/>
      <c r="AW181" s="134"/>
      <c r="AX181" s="134"/>
      <c r="AY181" s="134"/>
      <c r="AZ181" s="134"/>
      <c r="BA181" s="134"/>
      <c r="BC181" s="134"/>
      <c r="BD181" s="134"/>
      <c r="BE181" s="134"/>
      <c r="BF181" s="134"/>
      <c r="BG181" s="134"/>
    </row>
    <row r="182" spans="1:59" ht="12.75" customHeight="1">
      <c r="B182" s="133" t="s">
        <v>57</v>
      </c>
      <c r="C182" s="133" t="s">
        <v>60</v>
      </c>
      <c r="D182" s="133" t="s">
        <v>59</v>
      </c>
      <c r="E182" s="133" t="s">
        <v>154</v>
      </c>
      <c r="F182" s="133" t="s">
        <v>106</v>
      </c>
      <c r="G182" s="133" t="s">
        <v>107</v>
      </c>
      <c r="H182" s="133" t="s">
        <v>12</v>
      </c>
      <c r="I182" s="133" t="s">
        <v>27</v>
      </c>
      <c r="J182" s="133" t="s">
        <v>51</v>
      </c>
      <c r="K182" s="133" t="s">
        <v>108</v>
      </c>
      <c r="L182" s="133" t="s">
        <v>52</v>
      </c>
      <c r="N182" s="3"/>
      <c r="O182" s="133" t="s">
        <v>136</v>
      </c>
      <c r="Q182" s="133" t="s">
        <v>8</v>
      </c>
      <c r="R182" s="182" t="s">
        <v>196</v>
      </c>
      <c r="S182" s="182"/>
      <c r="T182" s="192"/>
      <c r="U182" s="192"/>
      <c r="V182" s="133" t="s">
        <v>44</v>
      </c>
      <c r="W182" s="195"/>
      <c r="X182" s="195"/>
      <c r="Y182" s="133" t="s">
        <v>45</v>
      </c>
      <c r="Z182" s="133" t="s">
        <v>93</v>
      </c>
      <c r="AA182" s="133" t="s">
        <v>154</v>
      </c>
      <c r="AB182" s="133" t="s">
        <v>106</v>
      </c>
      <c r="AC182" s="133" t="s">
        <v>107</v>
      </c>
      <c r="AD182" s="133" t="s">
        <v>12</v>
      </c>
      <c r="AE182" s="133" t="s">
        <v>83</v>
      </c>
      <c r="AF182" s="135"/>
      <c r="AG182" s="3"/>
      <c r="AH182" s="133" t="s">
        <v>108</v>
      </c>
      <c r="AK182" s="135"/>
      <c r="AL182" s="135"/>
      <c r="AS182" s="120" t="str">
        <f>IF(OR(AND(AG179="レ",N182="レ"),AND(N179="レ",AG182="レ"),AND(N179="レ",N182="",AG182=""),AND(N179="",AG179="",AG182="レ")),"NG","OK")</f>
        <v>OK</v>
      </c>
      <c r="AT182" s="74" t="str">
        <f>IF(AS182="NG","要是正の指摘（既存不適格）がある場合は改善予定をご検討の上提出してください","")</f>
        <v/>
      </c>
      <c r="AU182" s="60"/>
      <c r="AV182" s="134"/>
      <c r="AW182" s="134"/>
      <c r="AX182" s="134"/>
      <c r="AY182" s="134"/>
      <c r="AZ182" s="134"/>
      <c r="BA182" s="134"/>
      <c r="BC182" s="134"/>
      <c r="BD182" s="134"/>
      <c r="BE182" s="134"/>
      <c r="BF182" s="134"/>
      <c r="BG182" s="134"/>
    </row>
    <row r="183" spans="1:59" ht="7.5" customHeight="1">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U183" s="134"/>
      <c r="AV183" s="134"/>
      <c r="AW183" s="134"/>
      <c r="AX183" s="134"/>
      <c r="AY183" s="134"/>
      <c r="AZ183" s="134"/>
      <c r="BA183" s="134"/>
      <c r="BC183" s="134"/>
      <c r="BD183" s="134"/>
      <c r="BE183" s="134"/>
      <c r="BF183" s="134"/>
      <c r="BG183" s="134"/>
    </row>
    <row r="184" spans="1:59" ht="12.75" customHeight="1">
      <c r="A184" s="133" t="s">
        <v>302</v>
      </c>
      <c r="B184" s="133" t="s">
        <v>8</v>
      </c>
      <c r="C184" s="133" t="s">
        <v>303</v>
      </c>
      <c r="D184" s="133" t="s">
        <v>155</v>
      </c>
      <c r="E184" s="133" t="s">
        <v>262</v>
      </c>
      <c r="F184" s="133" t="s">
        <v>248</v>
      </c>
      <c r="G184" s="133" t="s">
        <v>303</v>
      </c>
      <c r="H184" s="133" t="s">
        <v>304</v>
      </c>
      <c r="I184" s="133" t="s">
        <v>83</v>
      </c>
      <c r="AU184" s="134"/>
      <c r="AV184" s="134"/>
      <c r="AW184" s="134"/>
      <c r="AX184" s="134"/>
      <c r="AY184" s="134"/>
      <c r="AZ184" s="134"/>
      <c r="BA184" s="134"/>
      <c r="BC184" s="134"/>
      <c r="BD184" s="134"/>
      <c r="BE184" s="134"/>
      <c r="BF184" s="134"/>
      <c r="BG184" s="134"/>
    </row>
    <row r="185" spans="1:59" ht="12.75" customHeight="1">
      <c r="B185" s="133" t="s">
        <v>57</v>
      </c>
      <c r="C185" s="133" t="s">
        <v>167</v>
      </c>
      <c r="D185" s="133" t="s">
        <v>59</v>
      </c>
      <c r="E185" s="133" t="s">
        <v>96</v>
      </c>
      <c r="F185" s="133" t="s">
        <v>97</v>
      </c>
      <c r="G185" s="133" t="s">
        <v>27</v>
      </c>
      <c r="H185" s="133" t="s">
        <v>152</v>
      </c>
      <c r="I185" s="133" t="s">
        <v>100</v>
      </c>
      <c r="J185" s="133" t="s">
        <v>52</v>
      </c>
      <c r="N185" s="3"/>
      <c r="O185" s="133" t="s">
        <v>99</v>
      </c>
      <c r="P185" s="133" t="s">
        <v>153</v>
      </c>
      <c r="Q185" s="133" t="s">
        <v>102</v>
      </c>
      <c r="R185" s="133" t="s">
        <v>27</v>
      </c>
      <c r="S185" s="133" t="s">
        <v>96</v>
      </c>
      <c r="T185" s="133" t="s">
        <v>97</v>
      </c>
      <c r="U185" s="133" t="s">
        <v>37</v>
      </c>
      <c r="V185" s="133" t="s">
        <v>38</v>
      </c>
      <c r="X185" s="133" t="s">
        <v>8</v>
      </c>
      <c r="Y185" s="3"/>
      <c r="Z185" s="133" t="s">
        <v>103</v>
      </c>
      <c r="AA185" s="133" t="s">
        <v>104</v>
      </c>
      <c r="AB185" s="133" t="s">
        <v>105</v>
      </c>
      <c r="AC185" s="133" t="s">
        <v>77</v>
      </c>
      <c r="AD185" s="133" t="s">
        <v>72</v>
      </c>
      <c r="AE185" s="133" t="s">
        <v>83</v>
      </c>
      <c r="AG185" s="3"/>
      <c r="AH185" s="133" t="s">
        <v>96</v>
      </c>
      <c r="AI185" s="133" t="s">
        <v>97</v>
      </c>
      <c r="AJ185" s="133" t="s">
        <v>169</v>
      </c>
      <c r="AK185" s="133" t="s">
        <v>172</v>
      </c>
      <c r="AS185" s="125" t="str">
        <f>IF(N185=AG185,"NG",IF(AND(N185="",Y185="レ"),"NG","OK"))</f>
        <v>NG</v>
      </c>
      <c r="AT185" s="120" t="str">
        <f>IF(AS185="NG","指摘の内容が正しく入力されていません。","")</f>
        <v>指摘の内容が正しく入力されていません。</v>
      </c>
      <c r="AU185" s="134"/>
      <c r="AV185" s="134"/>
      <c r="AW185" s="134"/>
      <c r="AX185" s="134"/>
      <c r="AY185" s="134"/>
      <c r="AZ185" s="134"/>
      <c r="BA185" s="134"/>
      <c r="BC185" s="134"/>
      <c r="BD185" s="134"/>
      <c r="BE185" s="134"/>
      <c r="BF185" s="134"/>
      <c r="BG185" s="134"/>
    </row>
    <row r="186" spans="1:59" ht="16.5" customHeight="1">
      <c r="B186" s="133" t="s">
        <v>57</v>
      </c>
      <c r="C186" s="133" t="s">
        <v>58</v>
      </c>
      <c r="D186" s="133" t="s">
        <v>59</v>
      </c>
      <c r="E186" s="133" t="s">
        <v>96</v>
      </c>
      <c r="F186" s="133" t="s">
        <v>97</v>
      </c>
      <c r="G186" s="133" t="s">
        <v>27</v>
      </c>
      <c r="H186" s="133" t="s">
        <v>98</v>
      </c>
      <c r="I186" s="133" t="s">
        <v>99</v>
      </c>
      <c r="J186" s="133" t="s">
        <v>52</v>
      </c>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c r="AO186" s="196"/>
      <c r="AP186" s="196"/>
      <c r="AS186" s="120" t="str">
        <f>IF(AND(N185="レ",Y185="",M186=""),"NG","OK")</f>
        <v>OK</v>
      </c>
      <c r="AT186" s="120" t="str">
        <f>IF(AS186="NG","要是正の指摘がある場合は指摘の概要を入力してください。","")</f>
        <v/>
      </c>
      <c r="AU186" s="134"/>
      <c r="AV186" s="134"/>
      <c r="AW186" s="134"/>
      <c r="AX186" s="134"/>
      <c r="AY186" s="134"/>
      <c r="AZ186" s="134"/>
      <c r="BA186" s="134"/>
      <c r="BC186" s="134"/>
      <c r="BD186" s="134"/>
      <c r="BE186" s="134"/>
      <c r="BF186" s="134"/>
      <c r="BG186" s="134"/>
    </row>
    <row r="187" spans="1:59" ht="2.25" customHeight="1">
      <c r="M187" s="154"/>
      <c r="N187" s="154"/>
      <c r="O187" s="154"/>
      <c r="P187" s="154"/>
      <c r="Q187" s="154"/>
      <c r="R187" s="154"/>
      <c r="S187" s="154"/>
      <c r="T187" s="154"/>
      <c r="U187" s="154"/>
      <c r="V187" s="154"/>
      <c r="W187" s="154"/>
      <c r="X187" s="154"/>
      <c r="Y187" s="154"/>
      <c r="Z187" s="154"/>
      <c r="AA187" s="154"/>
      <c r="AB187" s="154"/>
      <c r="AC187" s="154"/>
      <c r="AD187" s="154"/>
      <c r="AE187" s="154"/>
      <c r="AF187" s="154"/>
      <c r="AG187" s="154"/>
      <c r="AH187" s="154"/>
      <c r="AI187" s="154"/>
      <c r="AJ187" s="154"/>
      <c r="AK187" s="154"/>
      <c r="AL187" s="154"/>
      <c r="AM187" s="154"/>
      <c r="AN187" s="154"/>
      <c r="AO187" s="154"/>
      <c r="AP187" s="154"/>
      <c r="AU187" s="134"/>
      <c r="AV187" s="134"/>
      <c r="AW187" s="134"/>
      <c r="AX187" s="134"/>
      <c r="AY187" s="134"/>
      <c r="AZ187" s="134"/>
      <c r="BA187" s="134"/>
      <c r="BC187" s="134"/>
      <c r="BD187" s="134"/>
      <c r="BE187" s="134"/>
      <c r="BF187" s="134"/>
      <c r="BG187" s="134"/>
    </row>
    <row r="188" spans="1:59" ht="12.75" customHeight="1">
      <c r="B188" s="133" t="s">
        <v>57</v>
      </c>
      <c r="C188" s="133" t="s">
        <v>60</v>
      </c>
      <c r="D188" s="133" t="s">
        <v>59</v>
      </c>
      <c r="E188" s="133" t="s">
        <v>154</v>
      </c>
      <c r="F188" s="133" t="s">
        <v>106</v>
      </c>
      <c r="G188" s="133" t="s">
        <v>107</v>
      </c>
      <c r="H188" s="133" t="s">
        <v>12</v>
      </c>
      <c r="I188" s="133" t="s">
        <v>27</v>
      </c>
      <c r="J188" s="133" t="s">
        <v>51</v>
      </c>
      <c r="K188" s="133" t="s">
        <v>108</v>
      </c>
      <c r="L188" s="133" t="s">
        <v>52</v>
      </c>
      <c r="N188" s="3"/>
      <c r="O188" s="133" t="s">
        <v>136</v>
      </c>
      <c r="Q188" s="133" t="s">
        <v>8</v>
      </c>
      <c r="R188" s="182" t="s">
        <v>196</v>
      </c>
      <c r="S188" s="182"/>
      <c r="T188" s="192"/>
      <c r="U188" s="192"/>
      <c r="V188" s="133" t="s">
        <v>44</v>
      </c>
      <c r="W188" s="195"/>
      <c r="X188" s="195"/>
      <c r="Y188" s="133" t="s">
        <v>45</v>
      </c>
      <c r="Z188" s="133" t="s">
        <v>93</v>
      </c>
      <c r="AA188" s="133" t="s">
        <v>154</v>
      </c>
      <c r="AB188" s="133" t="s">
        <v>106</v>
      </c>
      <c r="AC188" s="133" t="s">
        <v>107</v>
      </c>
      <c r="AD188" s="133" t="s">
        <v>12</v>
      </c>
      <c r="AE188" s="133" t="s">
        <v>83</v>
      </c>
      <c r="AF188" s="135"/>
      <c r="AG188" s="3"/>
      <c r="AH188" s="133" t="s">
        <v>108</v>
      </c>
      <c r="AK188" s="135"/>
      <c r="AL188" s="135"/>
      <c r="AS188" s="120" t="str">
        <f>IF(OR(AND(AG185="レ",N188="レ"),AND(N185="レ",AG188="レ"),AND(N185="レ",N188="",AG188=""),AND(N185="",AG185="",AG188="レ")),"NG","OK")</f>
        <v>OK</v>
      </c>
      <c r="AT188" s="74" t="str">
        <f>IF(AS188="NG","要是正の指摘（既存不適格）がある場合は改善予定をご検討の上提出してください","")</f>
        <v/>
      </c>
      <c r="AU188" s="60"/>
      <c r="AV188" s="134"/>
      <c r="AW188" s="134"/>
      <c r="AX188" s="134"/>
      <c r="AY188" s="134"/>
      <c r="AZ188" s="134"/>
      <c r="BA188" s="134"/>
      <c r="BC188" s="134"/>
      <c r="BD188" s="134"/>
      <c r="BE188" s="134"/>
      <c r="BF188" s="134"/>
      <c r="BG188" s="134"/>
    </row>
    <row r="189" spans="1:59" ht="7.5" customHeight="1">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U189" s="134"/>
      <c r="AV189" s="134"/>
      <c r="AW189" s="134"/>
      <c r="AX189" s="134"/>
      <c r="AY189" s="134"/>
      <c r="AZ189" s="134"/>
      <c r="BA189" s="134"/>
      <c r="BC189" s="134"/>
      <c r="BD189" s="134"/>
      <c r="BE189" s="134"/>
      <c r="BF189" s="134"/>
      <c r="BG189" s="134"/>
    </row>
    <row r="190" spans="1:59" ht="12.75" customHeight="1">
      <c r="A190" s="133" t="s">
        <v>305</v>
      </c>
      <c r="B190" s="133" t="s">
        <v>8</v>
      </c>
      <c r="C190" s="133" t="s">
        <v>20</v>
      </c>
      <c r="D190" s="133" t="s">
        <v>21</v>
      </c>
      <c r="E190" s="133" t="s">
        <v>86</v>
      </c>
      <c r="F190" s="133" t="s">
        <v>27</v>
      </c>
      <c r="G190" s="133" t="s">
        <v>261</v>
      </c>
      <c r="H190" s="133" t="s">
        <v>301</v>
      </c>
      <c r="I190" s="133" t="s">
        <v>83</v>
      </c>
      <c r="AU190" s="134"/>
      <c r="AV190" s="134"/>
      <c r="AW190" s="134"/>
      <c r="AX190" s="134"/>
      <c r="AY190" s="134"/>
      <c r="AZ190" s="134"/>
      <c r="BA190" s="134"/>
      <c r="BC190" s="134"/>
      <c r="BD190" s="134"/>
      <c r="BE190" s="134"/>
      <c r="BF190" s="134"/>
      <c r="BG190" s="134"/>
    </row>
    <row r="191" spans="1:59" ht="12.75" customHeight="1">
      <c r="B191" s="133" t="s">
        <v>57</v>
      </c>
      <c r="C191" s="133" t="s">
        <v>167</v>
      </c>
      <c r="D191" s="133" t="s">
        <v>59</v>
      </c>
      <c r="E191" s="133" t="s">
        <v>96</v>
      </c>
      <c r="F191" s="133" t="s">
        <v>97</v>
      </c>
      <c r="G191" s="133" t="s">
        <v>27</v>
      </c>
      <c r="H191" s="133" t="s">
        <v>152</v>
      </c>
      <c r="I191" s="133" t="s">
        <v>100</v>
      </c>
      <c r="J191" s="133" t="s">
        <v>52</v>
      </c>
      <c r="N191" s="3"/>
      <c r="O191" s="133" t="s">
        <v>99</v>
      </c>
      <c r="P191" s="133" t="s">
        <v>153</v>
      </c>
      <c r="Q191" s="133" t="s">
        <v>102</v>
      </c>
      <c r="R191" s="133" t="s">
        <v>27</v>
      </c>
      <c r="S191" s="133" t="s">
        <v>96</v>
      </c>
      <c r="T191" s="133" t="s">
        <v>97</v>
      </c>
      <c r="U191" s="133" t="s">
        <v>37</v>
      </c>
      <c r="V191" s="133" t="s">
        <v>38</v>
      </c>
      <c r="X191" s="133" t="s">
        <v>8</v>
      </c>
      <c r="Y191" s="3"/>
      <c r="Z191" s="133" t="s">
        <v>103</v>
      </c>
      <c r="AA191" s="133" t="s">
        <v>104</v>
      </c>
      <c r="AB191" s="133" t="s">
        <v>105</v>
      </c>
      <c r="AC191" s="133" t="s">
        <v>77</v>
      </c>
      <c r="AD191" s="133" t="s">
        <v>72</v>
      </c>
      <c r="AE191" s="133" t="s">
        <v>83</v>
      </c>
      <c r="AG191" s="3"/>
      <c r="AH191" s="133" t="s">
        <v>96</v>
      </c>
      <c r="AI191" s="133" t="s">
        <v>97</v>
      </c>
      <c r="AJ191" s="133" t="s">
        <v>169</v>
      </c>
      <c r="AK191" s="133" t="s">
        <v>172</v>
      </c>
      <c r="AS191" s="125" t="str">
        <f>IF(N191=AG191,"NG",IF(AND(N191="",Y191="レ"),"NG","OK"))</f>
        <v>NG</v>
      </c>
      <c r="AT191" s="120" t="str">
        <f>IF(AS191="NG","指摘の内容が正しく入力されていません。","")</f>
        <v>指摘の内容が正しく入力されていません。</v>
      </c>
      <c r="AU191" s="134"/>
      <c r="AV191" s="134"/>
      <c r="AW191" s="134"/>
      <c r="AX191" s="134"/>
      <c r="AY191" s="134"/>
      <c r="AZ191" s="134"/>
      <c r="BA191" s="134"/>
      <c r="BC191" s="134"/>
      <c r="BD191" s="134"/>
      <c r="BE191" s="134"/>
      <c r="BF191" s="134"/>
      <c r="BG191" s="134"/>
    </row>
    <row r="192" spans="1:59" ht="16.5" customHeight="1">
      <c r="B192" s="133" t="s">
        <v>57</v>
      </c>
      <c r="C192" s="133" t="s">
        <v>58</v>
      </c>
      <c r="D192" s="133" t="s">
        <v>59</v>
      </c>
      <c r="E192" s="133" t="s">
        <v>96</v>
      </c>
      <c r="F192" s="133" t="s">
        <v>97</v>
      </c>
      <c r="G192" s="133" t="s">
        <v>27</v>
      </c>
      <c r="H192" s="133" t="s">
        <v>98</v>
      </c>
      <c r="I192" s="133" t="s">
        <v>99</v>
      </c>
      <c r="J192" s="133" t="s">
        <v>52</v>
      </c>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S192" s="120" t="str">
        <f>IF(AND(N191="レ",Y191="",M192=""),"NG","OK")</f>
        <v>OK</v>
      </c>
      <c r="AT192" s="120" t="str">
        <f>IF(AS192="NG","要是正の指摘がある場合は指摘の概要を入力してください。","")</f>
        <v/>
      </c>
      <c r="AU192" s="134"/>
      <c r="AV192" s="134"/>
      <c r="AW192" s="134"/>
      <c r="AX192" s="134"/>
      <c r="AY192" s="134"/>
      <c r="AZ192" s="134"/>
      <c r="BA192" s="134"/>
      <c r="BC192" s="134"/>
      <c r="BD192" s="134"/>
      <c r="BE192" s="134"/>
      <c r="BF192" s="134"/>
      <c r="BG192" s="134"/>
    </row>
    <row r="193" spans="1:59" ht="2.25" customHeight="1">
      <c r="M193" s="154"/>
      <c r="N193" s="154"/>
      <c r="O193" s="154"/>
      <c r="P193" s="154"/>
      <c r="Q193" s="154"/>
      <c r="R193" s="154"/>
      <c r="S193" s="154"/>
      <c r="T193" s="154"/>
      <c r="U193" s="154"/>
      <c r="V193" s="154"/>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U193" s="134"/>
      <c r="AV193" s="134"/>
      <c r="AW193" s="134"/>
      <c r="AX193" s="134"/>
      <c r="AY193" s="134"/>
      <c r="AZ193" s="134"/>
      <c r="BA193" s="134"/>
      <c r="BC193" s="134"/>
      <c r="BD193" s="134"/>
      <c r="BE193" s="134"/>
      <c r="BF193" s="134"/>
      <c r="BG193" s="134"/>
    </row>
    <row r="194" spans="1:59" ht="12.75" customHeight="1">
      <c r="B194" s="133" t="s">
        <v>57</v>
      </c>
      <c r="C194" s="133" t="s">
        <v>60</v>
      </c>
      <c r="D194" s="133" t="s">
        <v>59</v>
      </c>
      <c r="E194" s="133" t="s">
        <v>154</v>
      </c>
      <c r="F194" s="133" t="s">
        <v>106</v>
      </c>
      <c r="G194" s="133" t="s">
        <v>107</v>
      </c>
      <c r="H194" s="133" t="s">
        <v>12</v>
      </c>
      <c r="I194" s="133" t="s">
        <v>27</v>
      </c>
      <c r="J194" s="133" t="s">
        <v>51</v>
      </c>
      <c r="K194" s="133" t="s">
        <v>108</v>
      </c>
      <c r="L194" s="133" t="s">
        <v>52</v>
      </c>
      <c r="N194" s="3"/>
      <c r="O194" s="133" t="s">
        <v>136</v>
      </c>
      <c r="Q194" s="133" t="s">
        <v>8</v>
      </c>
      <c r="R194" s="182" t="s">
        <v>196</v>
      </c>
      <c r="S194" s="182"/>
      <c r="T194" s="192"/>
      <c r="U194" s="192"/>
      <c r="V194" s="133" t="s">
        <v>44</v>
      </c>
      <c r="W194" s="195"/>
      <c r="X194" s="195"/>
      <c r="Y194" s="133" t="s">
        <v>45</v>
      </c>
      <c r="Z194" s="133" t="s">
        <v>93</v>
      </c>
      <c r="AA194" s="133" t="s">
        <v>154</v>
      </c>
      <c r="AB194" s="133" t="s">
        <v>106</v>
      </c>
      <c r="AC194" s="133" t="s">
        <v>107</v>
      </c>
      <c r="AD194" s="133" t="s">
        <v>12</v>
      </c>
      <c r="AE194" s="133" t="s">
        <v>83</v>
      </c>
      <c r="AF194" s="135"/>
      <c r="AG194" s="3"/>
      <c r="AH194" s="133" t="s">
        <v>108</v>
      </c>
      <c r="AK194" s="135"/>
      <c r="AL194" s="135"/>
      <c r="AS194" s="120" t="str">
        <f>IF(OR(AND(AG191="レ",N194="レ"),AND(N191="レ",AG194="レ"),AND(N191="レ",N194="",AG194=""),AND(N191="",AG191="",AG194="レ")),"NG","OK")</f>
        <v>OK</v>
      </c>
      <c r="AT194" s="74" t="str">
        <f>IF(AS194="NG","要是正の指摘（既存不適格）がある場合は改善予定をご検討の上提出してください","")</f>
        <v/>
      </c>
      <c r="AU194" s="60"/>
      <c r="AV194" s="134"/>
      <c r="AW194" s="134"/>
      <c r="AX194" s="134"/>
      <c r="AY194" s="134"/>
      <c r="AZ194" s="134"/>
      <c r="BA194" s="134"/>
      <c r="BC194" s="134"/>
      <c r="BD194" s="134"/>
      <c r="BE194" s="134"/>
      <c r="BF194" s="134"/>
      <c r="BG194" s="134"/>
    </row>
    <row r="195" spans="1:59" ht="7.5" customHeight="1">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U195" s="134"/>
      <c r="AV195" s="134"/>
      <c r="AW195" s="134"/>
      <c r="AX195" s="134"/>
      <c r="AY195" s="134"/>
      <c r="AZ195" s="134"/>
      <c r="BA195" s="134"/>
      <c r="BC195" s="134"/>
      <c r="BD195" s="134"/>
      <c r="BE195" s="134"/>
      <c r="BF195" s="134"/>
      <c r="BG195" s="134"/>
    </row>
    <row r="196" spans="1:59" ht="12.75" customHeight="1">
      <c r="A196" s="133" t="s">
        <v>306</v>
      </c>
      <c r="B196" s="133" t="s">
        <v>8</v>
      </c>
      <c r="C196" s="133" t="s">
        <v>126</v>
      </c>
      <c r="D196" s="133" t="s">
        <v>127</v>
      </c>
      <c r="E196" s="133" t="s">
        <v>150</v>
      </c>
      <c r="F196" s="133" t="s">
        <v>148</v>
      </c>
      <c r="G196" s="133" t="s">
        <v>73</v>
      </c>
      <c r="H196" s="133" t="s">
        <v>83</v>
      </c>
      <c r="AU196" s="134"/>
      <c r="AV196" s="134"/>
      <c r="AW196" s="134"/>
      <c r="AX196" s="134"/>
      <c r="AY196" s="134"/>
      <c r="AZ196" s="134"/>
      <c r="BA196" s="134"/>
      <c r="BC196" s="134"/>
      <c r="BD196" s="134"/>
      <c r="BE196" s="134"/>
      <c r="BF196" s="134"/>
      <c r="BG196" s="134"/>
    </row>
    <row r="197" spans="1:59" ht="12.75" customHeight="1">
      <c r="B197" s="133" t="s">
        <v>57</v>
      </c>
      <c r="C197" s="133" t="s">
        <v>167</v>
      </c>
      <c r="D197" s="133" t="s">
        <v>59</v>
      </c>
      <c r="E197" s="133" t="s">
        <v>96</v>
      </c>
      <c r="F197" s="133" t="s">
        <v>97</v>
      </c>
      <c r="G197" s="133" t="s">
        <v>27</v>
      </c>
      <c r="H197" s="133" t="s">
        <v>152</v>
      </c>
      <c r="I197" s="133" t="s">
        <v>100</v>
      </c>
      <c r="J197" s="133" t="s">
        <v>52</v>
      </c>
      <c r="N197" s="3"/>
      <c r="O197" s="133" t="s">
        <v>99</v>
      </c>
      <c r="P197" s="133" t="s">
        <v>153</v>
      </c>
      <c r="Q197" s="133" t="s">
        <v>102</v>
      </c>
      <c r="R197" s="133" t="s">
        <v>27</v>
      </c>
      <c r="S197" s="133" t="s">
        <v>96</v>
      </c>
      <c r="T197" s="133" t="s">
        <v>97</v>
      </c>
      <c r="U197" s="133" t="s">
        <v>37</v>
      </c>
      <c r="V197" s="133" t="s">
        <v>38</v>
      </c>
      <c r="X197" s="133" t="s">
        <v>8</v>
      </c>
      <c r="Y197" s="3"/>
      <c r="Z197" s="133" t="s">
        <v>103</v>
      </c>
      <c r="AA197" s="133" t="s">
        <v>104</v>
      </c>
      <c r="AB197" s="133" t="s">
        <v>105</v>
      </c>
      <c r="AC197" s="133" t="s">
        <v>77</v>
      </c>
      <c r="AD197" s="133" t="s">
        <v>72</v>
      </c>
      <c r="AE197" s="133" t="s">
        <v>83</v>
      </c>
      <c r="AG197" s="3"/>
      <c r="AH197" s="133" t="s">
        <v>96</v>
      </c>
      <c r="AI197" s="133" t="s">
        <v>97</v>
      </c>
      <c r="AJ197" s="133" t="s">
        <v>169</v>
      </c>
      <c r="AK197" s="133" t="s">
        <v>172</v>
      </c>
      <c r="AS197" s="125" t="str">
        <f>IF(N197=AG197,"NG",IF(AND(N197="",Y197="レ"),"NG","OK"))</f>
        <v>NG</v>
      </c>
      <c r="AT197" s="120" t="str">
        <f>IF(AS197="NG","指摘の内容が正しく入力されていません。","")</f>
        <v>指摘の内容が正しく入力されていません。</v>
      </c>
      <c r="AU197" s="134"/>
      <c r="AV197" s="134"/>
      <c r="AW197" s="134"/>
      <c r="AX197" s="134"/>
      <c r="AY197" s="134"/>
      <c r="AZ197" s="134"/>
      <c r="BA197" s="134"/>
      <c r="BC197" s="134"/>
      <c r="BD197" s="134"/>
      <c r="BE197" s="134"/>
      <c r="BF197" s="134"/>
      <c r="BG197" s="134"/>
    </row>
    <row r="198" spans="1:59" ht="16.5" customHeight="1">
      <c r="B198" s="133" t="s">
        <v>57</v>
      </c>
      <c r="C198" s="133" t="s">
        <v>58</v>
      </c>
      <c r="D198" s="133" t="s">
        <v>59</v>
      </c>
      <c r="E198" s="133" t="s">
        <v>96</v>
      </c>
      <c r="F198" s="133" t="s">
        <v>97</v>
      </c>
      <c r="G198" s="133" t="s">
        <v>27</v>
      </c>
      <c r="H198" s="133" t="s">
        <v>98</v>
      </c>
      <c r="I198" s="133" t="s">
        <v>99</v>
      </c>
      <c r="J198" s="133" t="s">
        <v>52</v>
      </c>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c r="AO198" s="196"/>
      <c r="AP198" s="196"/>
      <c r="AS198" s="120" t="str">
        <f>IF(AND(N197="レ",Y197="",M198=""),"NG","OK")</f>
        <v>OK</v>
      </c>
      <c r="AT198" s="120" t="str">
        <f>IF(AS198="NG","要是正の指摘がある場合は指摘の概要を入力してください。","")</f>
        <v/>
      </c>
      <c r="AU198" s="134"/>
      <c r="AV198" s="134"/>
      <c r="AW198" s="134"/>
      <c r="AX198" s="134"/>
      <c r="AY198" s="134"/>
      <c r="AZ198" s="134"/>
      <c r="BA198" s="134"/>
      <c r="BC198" s="134"/>
      <c r="BD198" s="134"/>
      <c r="BE198" s="134"/>
      <c r="BF198" s="134"/>
      <c r="BG198" s="134"/>
    </row>
    <row r="199" spans="1:59" ht="2.25" customHeight="1">
      <c r="M199" s="154"/>
      <c r="N199" s="154"/>
      <c r="O199" s="154"/>
      <c r="P199" s="154"/>
      <c r="Q199" s="154"/>
      <c r="R199" s="154"/>
      <c r="S199" s="154"/>
      <c r="T199" s="154"/>
      <c r="U199" s="154"/>
      <c r="V199" s="154"/>
      <c r="W199" s="154"/>
      <c r="X199" s="154"/>
      <c r="Y199" s="154"/>
      <c r="Z199" s="154"/>
      <c r="AA199" s="154"/>
      <c r="AB199" s="154"/>
      <c r="AC199" s="154"/>
      <c r="AD199" s="154"/>
      <c r="AE199" s="154"/>
      <c r="AF199" s="154"/>
      <c r="AG199" s="154"/>
      <c r="AH199" s="154"/>
      <c r="AI199" s="154"/>
      <c r="AJ199" s="154"/>
      <c r="AK199" s="154"/>
      <c r="AL199" s="154"/>
      <c r="AM199" s="154"/>
      <c r="AN199" s="154"/>
      <c r="AO199" s="154"/>
      <c r="AP199" s="154"/>
      <c r="AU199" s="134"/>
      <c r="AV199" s="134"/>
      <c r="AW199" s="134"/>
      <c r="AX199" s="134"/>
      <c r="AY199" s="134"/>
      <c r="AZ199" s="134"/>
      <c r="BA199" s="134"/>
      <c r="BC199" s="134"/>
      <c r="BD199" s="134"/>
      <c r="BE199" s="134"/>
      <c r="BF199" s="134"/>
      <c r="BG199" s="134"/>
    </row>
    <row r="200" spans="1:59" ht="12.75" customHeight="1">
      <c r="B200" s="133" t="s">
        <v>57</v>
      </c>
      <c r="C200" s="133" t="s">
        <v>60</v>
      </c>
      <c r="D200" s="133" t="s">
        <v>59</v>
      </c>
      <c r="E200" s="133" t="s">
        <v>154</v>
      </c>
      <c r="F200" s="133" t="s">
        <v>106</v>
      </c>
      <c r="G200" s="133" t="s">
        <v>107</v>
      </c>
      <c r="H200" s="133" t="s">
        <v>12</v>
      </c>
      <c r="I200" s="133" t="s">
        <v>27</v>
      </c>
      <c r="J200" s="133" t="s">
        <v>51</v>
      </c>
      <c r="K200" s="133" t="s">
        <v>108</v>
      </c>
      <c r="L200" s="133" t="s">
        <v>52</v>
      </c>
      <c r="N200" s="3"/>
      <c r="O200" s="133" t="s">
        <v>136</v>
      </c>
      <c r="Q200" s="133" t="s">
        <v>8</v>
      </c>
      <c r="R200" s="182" t="s">
        <v>196</v>
      </c>
      <c r="S200" s="182"/>
      <c r="T200" s="192"/>
      <c r="U200" s="192"/>
      <c r="V200" s="133" t="s">
        <v>44</v>
      </c>
      <c r="W200" s="195"/>
      <c r="X200" s="195"/>
      <c r="Y200" s="133" t="s">
        <v>45</v>
      </c>
      <c r="Z200" s="133" t="s">
        <v>93</v>
      </c>
      <c r="AA200" s="133" t="s">
        <v>154</v>
      </c>
      <c r="AB200" s="133" t="s">
        <v>106</v>
      </c>
      <c r="AC200" s="133" t="s">
        <v>107</v>
      </c>
      <c r="AD200" s="133" t="s">
        <v>12</v>
      </c>
      <c r="AE200" s="133" t="s">
        <v>83</v>
      </c>
      <c r="AF200" s="135"/>
      <c r="AG200" s="3"/>
      <c r="AH200" s="133" t="s">
        <v>108</v>
      </c>
      <c r="AK200" s="135"/>
      <c r="AL200" s="135"/>
      <c r="AS200" s="120" t="str">
        <f>IF(OR(AND(AG197="レ",N200="レ"),AND(N197="レ",AG200="レ"),AND(N197="レ",N200="",AG200=""),AND(N197="",AG197="",AG200="レ")),"NG","OK")</f>
        <v>OK</v>
      </c>
      <c r="AT200" s="74" t="str">
        <f>IF(AS200="NG","要是正の指摘（既存不適格）がある場合は改善予定をご検討の上提出してください","")</f>
        <v/>
      </c>
      <c r="AU200" s="60"/>
      <c r="AV200" s="134"/>
      <c r="AW200" s="134"/>
      <c r="AX200" s="134"/>
      <c r="AY200" s="134"/>
      <c r="AZ200" s="134"/>
      <c r="BA200" s="134"/>
      <c r="BC200" s="134"/>
      <c r="BD200" s="134"/>
      <c r="BE200" s="134"/>
      <c r="BF200" s="134"/>
      <c r="BG200" s="134"/>
    </row>
    <row r="201" spans="1:59" ht="7.5" customHeight="1">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U201" s="134"/>
      <c r="AV201" s="134"/>
      <c r="AW201" s="134"/>
      <c r="AX201" s="134"/>
      <c r="AY201" s="134"/>
      <c r="AZ201" s="134"/>
      <c r="BA201" s="134"/>
      <c r="BC201" s="134"/>
      <c r="BD201" s="134"/>
      <c r="BE201" s="134"/>
      <c r="BF201" s="134"/>
      <c r="BG201" s="134"/>
    </row>
    <row r="202" spans="1:59" ht="12.75" customHeight="1">
      <c r="A202" s="133" t="s">
        <v>307</v>
      </c>
      <c r="B202" s="133" t="s">
        <v>8</v>
      </c>
      <c r="C202" s="133" t="s">
        <v>109</v>
      </c>
      <c r="D202" s="133" t="s">
        <v>27</v>
      </c>
      <c r="E202" s="133" t="s">
        <v>82</v>
      </c>
      <c r="F202" s="133" t="s">
        <v>83</v>
      </c>
      <c r="AU202" s="134"/>
      <c r="AV202" s="134"/>
      <c r="AW202" s="134"/>
      <c r="AX202" s="134"/>
      <c r="AY202" s="134"/>
      <c r="AZ202" s="134"/>
      <c r="BA202" s="134"/>
      <c r="BC202" s="134"/>
      <c r="BD202" s="134"/>
      <c r="BE202" s="134"/>
      <c r="BF202" s="134"/>
      <c r="BG202" s="134"/>
    </row>
    <row r="203" spans="1:59" ht="12.75" customHeight="1">
      <c r="B203" s="133" t="s">
        <v>57</v>
      </c>
      <c r="C203" s="133" t="s">
        <v>167</v>
      </c>
      <c r="D203" s="133" t="s">
        <v>59</v>
      </c>
      <c r="E203" s="133" t="s">
        <v>96</v>
      </c>
      <c r="F203" s="133" t="s">
        <v>97</v>
      </c>
      <c r="G203" s="133" t="s">
        <v>27</v>
      </c>
      <c r="H203" s="133" t="s">
        <v>152</v>
      </c>
      <c r="I203" s="133" t="s">
        <v>100</v>
      </c>
      <c r="J203" s="133" t="s">
        <v>52</v>
      </c>
      <c r="N203" s="3"/>
      <c r="O203" s="133" t="s">
        <v>99</v>
      </c>
      <c r="P203" s="133" t="s">
        <v>153</v>
      </c>
      <c r="Q203" s="133" t="s">
        <v>102</v>
      </c>
      <c r="R203" s="133" t="s">
        <v>27</v>
      </c>
      <c r="S203" s="133" t="s">
        <v>96</v>
      </c>
      <c r="T203" s="133" t="s">
        <v>97</v>
      </c>
      <c r="U203" s="133" t="s">
        <v>37</v>
      </c>
      <c r="V203" s="133" t="s">
        <v>38</v>
      </c>
      <c r="X203" s="133" t="s">
        <v>8</v>
      </c>
      <c r="Y203" s="3"/>
      <c r="Z203" s="133" t="s">
        <v>103</v>
      </c>
      <c r="AA203" s="133" t="s">
        <v>104</v>
      </c>
      <c r="AB203" s="133" t="s">
        <v>105</v>
      </c>
      <c r="AC203" s="133" t="s">
        <v>77</v>
      </c>
      <c r="AD203" s="133" t="s">
        <v>72</v>
      </c>
      <c r="AE203" s="133" t="s">
        <v>83</v>
      </c>
      <c r="AG203" s="3"/>
      <c r="AH203" s="133" t="s">
        <v>96</v>
      </c>
      <c r="AI203" s="133" t="s">
        <v>97</v>
      </c>
      <c r="AJ203" s="133" t="s">
        <v>169</v>
      </c>
      <c r="AK203" s="133" t="s">
        <v>172</v>
      </c>
      <c r="AS203" s="125" t="str">
        <f>IF(N203=AG203,"NG",IF(AND(N203="",Y203="レ"),"NG","OK"))</f>
        <v>NG</v>
      </c>
      <c r="AT203" s="120" t="str">
        <f>IF(AS203="NG","指摘の内容が正しく入力されていません。","")</f>
        <v>指摘の内容が正しく入力されていません。</v>
      </c>
      <c r="AU203" s="134"/>
      <c r="AV203" s="134"/>
      <c r="AW203" s="134"/>
      <c r="AX203" s="134"/>
      <c r="AY203" s="134"/>
      <c r="AZ203" s="134"/>
      <c r="BA203" s="134"/>
      <c r="BC203" s="134"/>
      <c r="BD203" s="134"/>
      <c r="BE203" s="134"/>
      <c r="BF203" s="134"/>
      <c r="BG203" s="134"/>
    </row>
    <row r="204" spans="1:59" ht="16.5" customHeight="1">
      <c r="B204" s="133" t="s">
        <v>57</v>
      </c>
      <c r="C204" s="133" t="s">
        <v>58</v>
      </c>
      <c r="D204" s="133" t="s">
        <v>59</v>
      </c>
      <c r="E204" s="133" t="s">
        <v>96</v>
      </c>
      <c r="F204" s="133" t="s">
        <v>97</v>
      </c>
      <c r="G204" s="133" t="s">
        <v>27</v>
      </c>
      <c r="H204" s="133" t="s">
        <v>98</v>
      </c>
      <c r="I204" s="133" t="s">
        <v>99</v>
      </c>
      <c r="J204" s="133" t="s">
        <v>52</v>
      </c>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c r="AN204" s="196"/>
      <c r="AO204" s="196"/>
      <c r="AP204" s="196"/>
      <c r="AS204" s="120" t="str">
        <f>IF(AND(N203="レ",Y203="",M204=""),"NG","OK")</f>
        <v>OK</v>
      </c>
      <c r="AT204" s="120" t="str">
        <f>IF(AS204="NG","要是正の指摘がある場合は指摘の概要を入力してください。","")</f>
        <v/>
      </c>
      <c r="AU204" s="134"/>
      <c r="AV204" s="134"/>
      <c r="AW204" s="134"/>
      <c r="AX204" s="134"/>
      <c r="AY204" s="134"/>
      <c r="AZ204" s="134"/>
      <c r="BA204" s="134"/>
      <c r="BC204" s="134"/>
      <c r="BD204" s="134"/>
      <c r="BE204" s="134"/>
      <c r="BF204" s="134"/>
      <c r="BG204" s="134"/>
    </row>
    <row r="205" spans="1:59" ht="2.25" customHeight="1">
      <c r="M205" s="154"/>
      <c r="N205" s="154"/>
      <c r="O205" s="154"/>
      <c r="P205" s="154"/>
      <c r="Q205" s="154"/>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U205" s="134"/>
      <c r="AV205" s="134"/>
      <c r="AW205" s="134"/>
      <c r="AX205" s="134"/>
      <c r="AY205" s="134"/>
      <c r="AZ205" s="134"/>
      <c r="BA205" s="134"/>
      <c r="BC205" s="134"/>
      <c r="BD205" s="134"/>
      <c r="BE205" s="134"/>
      <c r="BF205" s="134"/>
      <c r="BG205" s="134"/>
    </row>
    <row r="206" spans="1:59" ht="12.75" customHeight="1">
      <c r="B206" s="133" t="s">
        <v>57</v>
      </c>
      <c r="C206" s="133" t="s">
        <v>60</v>
      </c>
      <c r="D206" s="133" t="s">
        <v>59</v>
      </c>
      <c r="E206" s="133" t="s">
        <v>154</v>
      </c>
      <c r="F206" s="133" t="s">
        <v>106</v>
      </c>
      <c r="G206" s="133" t="s">
        <v>107</v>
      </c>
      <c r="H206" s="133" t="s">
        <v>12</v>
      </c>
      <c r="I206" s="133" t="s">
        <v>27</v>
      </c>
      <c r="J206" s="133" t="s">
        <v>51</v>
      </c>
      <c r="K206" s="133" t="s">
        <v>108</v>
      </c>
      <c r="L206" s="133" t="s">
        <v>52</v>
      </c>
      <c r="N206" s="3"/>
      <c r="O206" s="133" t="s">
        <v>136</v>
      </c>
      <c r="Q206" s="133" t="s">
        <v>8</v>
      </c>
      <c r="R206" s="182" t="s">
        <v>196</v>
      </c>
      <c r="S206" s="182"/>
      <c r="T206" s="192"/>
      <c r="U206" s="192"/>
      <c r="V206" s="133" t="s">
        <v>44</v>
      </c>
      <c r="W206" s="195"/>
      <c r="X206" s="195"/>
      <c r="Y206" s="133" t="s">
        <v>45</v>
      </c>
      <c r="Z206" s="133" t="s">
        <v>93</v>
      </c>
      <c r="AA206" s="133" t="s">
        <v>154</v>
      </c>
      <c r="AB206" s="133" t="s">
        <v>106</v>
      </c>
      <c r="AC206" s="133" t="s">
        <v>107</v>
      </c>
      <c r="AD206" s="133" t="s">
        <v>12</v>
      </c>
      <c r="AE206" s="133" t="s">
        <v>83</v>
      </c>
      <c r="AF206" s="135"/>
      <c r="AG206" s="3"/>
      <c r="AH206" s="133" t="s">
        <v>108</v>
      </c>
      <c r="AK206" s="135"/>
      <c r="AL206" s="135"/>
      <c r="AS206" s="120" t="str">
        <f>IF(OR(AND(AG203="レ",N206="レ"),AND(N203="レ",AG206="レ"),AND(N203="レ",N206="",AG206=""),AND(N203="",AG203="",AG206="レ")),"NG","OK")</f>
        <v>OK</v>
      </c>
      <c r="AT206" s="74" t="str">
        <f>IF(AS206="NG","要是正の指摘（既存不適格）がある場合は改善予定をご検討の上提出してください","")</f>
        <v/>
      </c>
      <c r="AU206" s="60"/>
      <c r="AV206" s="134"/>
      <c r="AW206" s="134"/>
      <c r="AX206" s="134"/>
      <c r="AY206" s="134"/>
      <c r="AZ206" s="134"/>
      <c r="BA206" s="134"/>
      <c r="BC206" s="134"/>
      <c r="BD206" s="134"/>
      <c r="BE206" s="134"/>
      <c r="BF206" s="134"/>
      <c r="BG206" s="134"/>
    </row>
    <row r="207" spans="1:59" ht="3.75" customHeight="1">
      <c r="A207" s="139"/>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U207" s="134"/>
      <c r="AV207" s="134"/>
      <c r="AW207" s="134"/>
      <c r="AX207" s="134"/>
      <c r="AY207" s="134"/>
      <c r="AZ207" s="134"/>
      <c r="BA207" s="134"/>
      <c r="BC207" s="134"/>
      <c r="BD207" s="134"/>
      <c r="BE207" s="134"/>
      <c r="BF207" s="134"/>
      <c r="BG207" s="134"/>
    </row>
    <row r="208" spans="1:59" ht="7.5" customHeight="1">
      <c r="AU208" s="134"/>
      <c r="AV208" s="134"/>
      <c r="AW208" s="134"/>
      <c r="AX208" s="134"/>
      <c r="AY208" s="134"/>
      <c r="AZ208" s="134"/>
      <c r="BA208" s="134"/>
      <c r="BC208" s="134"/>
      <c r="BD208" s="134"/>
      <c r="BE208" s="134"/>
      <c r="BF208" s="134"/>
      <c r="BG208" s="134"/>
    </row>
    <row r="209" spans="1:59" ht="12.75" customHeight="1">
      <c r="A209" s="133" t="s">
        <v>57</v>
      </c>
      <c r="B209" s="133">
        <v>3</v>
      </c>
      <c r="C209" s="133" t="s">
        <v>59</v>
      </c>
      <c r="D209" s="133" t="s">
        <v>308</v>
      </c>
      <c r="E209" s="133" t="s">
        <v>309</v>
      </c>
      <c r="F209" s="133" t="s">
        <v>30</v>
      </c>
      <c r="G209" s="133" t="s">
        <v>310</v>
      </c>
      <c r="H209" s="133" t="s">
        <v>311</v>
      </c>
      <c r="I209" s="133" t="s">
        <v>172</v>
      </c>
      <c r="J209" s="133" t="s">
        <v>283</v>
      </c>
      <c r="K209" s="133" t="s">
        <v>20</v>
      </c>
      <c r="L209" s="133" t="s">
        <v>21</v>
      </c>
      <c r="M209" s="133" t="s">
        <v>312</v>
      </c>
      <c r="N209" s="133" t="s">
        <v>313</v>
      </c>
      <c r="O209" s="133" t="s">
        <v>27</v>
      </c>
      <c r="P209" s="133" t="s">
        <v>245</v>
      </c>
      <c r="Q209" s="133" t="s">
        <v>14</v>
      </c>
      <c r="R209" s="133" t="s">
        <v>132</v>
      </c>
      <c r="S209" s="133" t="s">
        <v>133</v>
      </c>
      <c r="T209" s="133" t="s">
        <v>52</v>
      </c>
      <c r="AD209" s="133" t="s">
        <v>8</v>
      </c>
      <c r="AE209" s="133" t="s">
        <v>314</v>
      </c>
      <c r="AF209" s="133" t="s">
        <v>315</v>
      </c>
      <c r="AG209" s="133" t="s">
        <v>173</v>
      </c>
      <c r="AH209" s="133" t="s">
        <v>95</v>
      </c>
      <c r="AI209" s="133" t="s">
        <v>316</v>
      </c>
      <c r="AJ209" s="133" t="s">
        <v>83</v>
      </c>
      <c r="AU209" s="134"/>
      <c r="AV209" s="134"/>
      <c r="AW209" s="134"/>
      <c r="AX209" s="134"/>
      <c r="AY209" s="134"/>
      <c r="AZ209" s="134"/>
      <c r="BA209" s="134"/>
      <c r="BC209" s="134"/>
      <c r="BD209" s="134"/>
      <c r="BE209" s="134"/>
      <c r="BF209" s="134"/>
      <c r="BG209" s="134"/>
    </row>
    <row r="210" spans="1:59" ht="12.75" customHeight="1">
      <c r="B210" s="133" t="s">
        <v>57</v>
      </c>
      <c r="C210" s="133" t="s">
        <v>167</v>
      </c>
      <c r="D210" s="133" t="s">
        <v>59</v>
      </c>
      <c r="E210" s="133" t="s">
        <v>314</v>
      </c>
      <c r="F210" s="133" t="s">
        <v>315</v>
      </c>
      <c r="G210" s="133" t="s">
        <v>20</v>
      </c>
      <c r="H210" s="133" t="s">
        <v>21</v>
      </c>
      <c r="I210" s="133" t="s">
        <v>312</v>
      </c>
      <c r="J210" s="133" t="s">
        <v>313</v>
      </c>
      <c r="K210" s="133" t="s">
        <v>27</v>
      </c>
      <c r="L210" s="133" t="s">
        <v>51</v>
      </c>
      <c r="M210" s="133" t="s">
        <v>108</v>
      </c>
      <c r="N210" s="133" t="s">
        <v>52</v>
      </c>
      <c r="R210" s="3"/>
      <c r="S210" s="133" t="s">
        <v>51</v>
      </c>
      <c r="U210" s="133" t="s">
        <v>8</v>
      </c>
      <c r="V210" s="133" t="s">
        <v>317</v>
      </c>
      <c r="W210" s="133" t="s">
        <v>318</v>
      </c>
      <c r="X210" s="133" t="s">
        <v>187</v>
      </c>
      <c r="Y210" s="133" t="s">
        <v>319</v>
      </c>
      <c r="Z210" s="133" t="s">
        <v>320</v>
      </c>
      <c r="AA210" s="133" t="s">
        <v>321</v>
      </c>
      <c r="AB210" s="133" t="s">
        <v>108</v>
      </c>
      <c r="AC210" s="133" t="s">
        <v>83</v>
      </c>
      <c r="AD210" s="133" t="s">
        <v>8</v>
      </c>
      <c r="AE210" s="242"/>
      <c r="AF210" s="242"/>
      <c r="AG210" s="242"/>
      <c r="AH210" s="242"/>
      <c r="AI210" s="242"/>
      <c r="AJ210" s="242"/>
      <c r="AK210" s="242"/>
      <c r="AL210" s="242"/>
      <c r="AM210" s="242"/>
      <c r="AN210" s="242"/>
      <c r="AO210" s="242"/>
      <c r="AP210" s="133" t="s">
        <v>83</v>
      </c>
      <c r="AS210" s="125" t="str">
        <f>IF(AND(R210="",R212="",R214="",W214=""),"NG","OK")</f>
        <v>NG</v>
      </c>
      <c r="AT210" s="120" t="str">
        <f>IF(AS210="NG","石綿を添加した建築材料の有無を入力してください。","")</f>
        <v>石綿を添加した建築材料の有無を入力してください。</v>
      </c>
      <c r="AU210" s="134"/>
      <c r="AV210" s="134"/>
      <c r="AW210" s="134"/>
      <c r="AX210" s="134"/>
      <c r="AY210" s="134"/>
      <c r="AZ210" s="134"/>
      <c r="BA210" s="134"/>
      <c r="BC210" s="134"/>
      <c r="BD210" s="134"/>
      <c r="BE210" s="134"/>
      <c r="BF210" s="134"/>
      <c r="BG210" s="134"/>
    </row>
    <row r="211" spans="1:59" ht="2.25" customHeight="1">
      <c r="AE211" s="123"/>
      <c r="AF211" s="123"/>
      <c r="AG211" s="123"/>
      <c r="AH211" s="123"/>
      <c r="AI211" s="123"/>
      <c r="AJ211" s="123"/>
      <c r="AK211" s="123"/>
      <c r="AL211" s="123"/>
      <c r="AM211" s="123"/>
      <c r="AN211" s="123"/>
      <c r="AO211" s="123"/>
      <c r="AS211" s="120"/>
      <c r="AT211" s="120" t="str">
        <f t="shared" ref="AT211" si="0">IF(AS211="NG","報告者氏名を入力してください。","")</f>
        <v/>
      </c>
      <c r="AU211" s="134"/>
      <c r="AV211" s="134"/>
      <c r="AW211" s="134"/>
      <c r="AX211" s="134"/>
      <c r="AY211" s="134"/>
      <c r="AZ211" s="134"/>
      <c r="BA211" s="134"/>
      <c r="BC211" s="134"/>
      <c r="BD211" s="134"/>
      <c r="BE211" s="134"/>
      <c r="BF211" s="134"/>
      <c r="BG211" s="134"/>
    </row>
    <row r="212" spans="1:59" ht="12.75" customHeight="1">
      <c r="R212" s="3"/>
      <c r="S212" s="133" t="s">
        <v>51</v>
      </c>
      <c r="U212" s="133" t="s">
        <v>8</v>
      </c>
      <c r="V212" s="133" t="s">
        <v>317</v>
      </c>
      <c r="W212" s="133" t="s">
        <v>318</v>
      </c>
      <c r="X212" s="133" t="s">
        <v>187</v>
      </c>
      <c r="Y212" s="133" t="s">
        <v>319</v>
      </c>
      <c r="Z212" s="133" t="s">
        <v>320</v>
      </c>
      <c r="AA212" s="133" t="s">
        <v>321</v>
      </c>
      <c r="AB212" s="133" t="s">
        <v>136</v>
      </c>
      <c r="AC212" s="133" t="s">
        <v>83</v>
      </c>
      <c r="AD212" s="133" t="s">
        <v>8</v>
      </c>
      <c r="AE212" s="242"/>
      <c r="AF212" s="242"/>
      <c r="AG212" s="242"/>
      <c r="AH212" s="242"/>
      <c r="AI212" s="242"/>
      <c r="AJ212" s="242"/>
      <c r="AK212" s="242"/>
      <c r="AL212" s="242"/>
      <c r="AM212" s="242"/>
      <c r="AN212" s="242"/>
      <c r="AO212" s="242"/>
      <c r="AP212" s="133" t="s">
        <v>83</v>
      </c>
      <c r="AS212" s="120" t="str">
        <f>IF(OR(AND(R210="レ",AE210=""),AND(R212="レ",AE212="")),"NG","OK")</f>
        <v>OK</v>
      </c>
      <c r="AT212" s="120" t="str">
        <f>IF(AS212="NG","石綿を添加した建築材料が有の場合は使用されている室等を入力してください。","")</f>
        <v/>
      </c>
      <c r="AU212" s="134"/>
      <c r="AV212" s="134"/>
      <c r="AW212" s="134"/>
      <c r="AX212" s="134"/>
      <c r="AY212" s="134"/>
      <c r="AZ212" s="134"/>
      <c r="BA212" s="134"/>
      <c r="BC212" s="134"/>
      <c r="BD212" s="134"/>
      <c r="BE212" s="134"/>
      <c r="BF212" s="134"/>
      <c r="BG212" s="134"/>
    </row>
    <row r="213" spans="1:59" ht="2.25" customHeight="1">
      <c r="AU213" s="134"/>
      <c r="AV213" s="134"/>
      <c r="AW213" s="134"/>
      <c r="AX213" s="134"/>
      <c r="AY213" s="134"/>
      <c r="AZ213" s="134"/>
      <c r="BA213" s="134"/>
      <c r="BC213" s="134"/>
      <c r="BD213" s="134"/>
      <c r="BE213" s="134"/>
      <c r="BF213" s="134"/>
      <c r="BG213" s="134"/>
    </row>
    <row r="214" spans="1:59" ht="12.75" customHeight="1">
      <c r="R214" s="3"/>
      <c r="S214" s="133" t="s">
        <v>108</v>
      </c>
      <c r="W214" s="3"/>
      <c r="X214" s="133" t="s">
        <v>105</v>
      </c>
      <c r="Y214" s="133" t="s">
        <v>322</v>
      </c>
      <c r="AA214" s="133" t="s">
        <v>8</v>
      </c>
      <c r="AB214" s="182" t="s">
        <v>196</v>
      </c>
      <c r="AC214" s="182"/>
      <c r="AD214" s="192"/>
      <c r="AE214" s="192"/>
      <c r="AF214" s="133" t="s">
        <v>44</v>
      </c>
      <c r="AG214" s="195"/>
      <c r="AH214" s="195"/>
      <c r="AI214" s="133" t="s">
        <v>45</v>
      </c>
      <c r="AJ214" s="133" t="s">
        <v>93</v>
      </c>
      <c r="AK214" s="133" t="s">
        <v>323</v>
      </c>
      <c r="AL214" s="133" t="s">
        <v>324</v>
      </c>
      <c r="AM214" s="215" t="s">
        <v>325</v>
      </c>
      <c r="AN214" s="215"/>
      <c r="AO214" s="133" t="s">
        <v>83</v>
      </c>
      <c r="AU214" s="134"/>
      <c r="AV214" s="134"/>
      <c r="AW214" s="134"/>
      <c r="AX214" s="134"/>
      <c r="AY214" s="134"/>
      <c r="AZ214" s="134"/>
      <c r="BA214" s="134"/>
      <c r="BC214" s="134"/>
      <c r="BD214" s="134"/>
      <c r="BE214" s="134"/>
      <c r="BF214" s="134"/>
      <c r="BG214" s="134"/>
    </row>
    <row r="215" spans="1:59" ht="2.25" customHeight="1">
      <c r="AU215" s="134"/>
      <c r="AV215" s="134"/>
      <c r="AW215" s="134"/>
      <c r="AX215" s="134"/>
      <c r="AY215" s="134"/>
      <c r="AZ215" s="134"/>
      <c r="BA215" s="134"/>
      <c r="BC215" s="134"/>
      <c r="BD215" s="134"/>
      <c r="BE215" s="134"/>
      <c r="BF215" s="134"/>
      <c r="BG215" s="134"/>
    </row>
    <row r="216" spans="1:59" ht="12.75" customHeight="1">
      <c r="B216" s="133" t="s">
        <v>57</v>
      </c>
      <c r="C216" s="133" t="s">
        <v>58</v>
      </c>
      <c r="D216" s="133" t="s">
        <v>59</v>
      </c>
      <c r="E216" s="133" t="s">
        <v>320</v>
      </c>
      <c r="F216" s="133" t="s">
        <v>321</v>
      </c>
      <c r="G216" s="133" t="s">
        <v>107</v>
      </c>
      <c r="H216" s="133" t="s">
        <v>12</v>
      </c>
      <c r="I216" s="133" t="s">
        <v>27</v>
      </c>
      <c r="J216" s="133" t="s">
        <v>51</v>
      </c>
      <c r="K216" s="133" t="s">
        <v>108</v>
      </c>
      <c r="L216" s="133" t="s">
        <v>52</v>
      </c>
      <c r="Q216" s="143"/>
      <c r="R216" s="3"/>
      <c r="S216" s="133" t="s">
        <v>51</v>
      </c>
      <c r="U216" s="133" t="s">
        <v>8</v>
      </c>
      <c r="V216" s="182" t="s">
        <v>196</v>
      </c>
      <c r="W216" s="182"/>
      <c r="X216" s="192"/>
      <c r="Y216" s="192"/>
      <c r="Z216" s="133" t="s">
        <v>44</v>
      </c>
      <c r="AA216" s="195"/>
      <c r="AB216" s="195"/>
      <c r="AC216" s="133" t="s">
        <v>45</v>
      </c>
      <c r="AD216" s="133" t="s">
        <v>93</v>
      </c>
      <c r="AE216" s="133" t="s">
        <v>154</v>
      </c>
      <c r="AF216" s="133" t="s">
        <v>106</v>
      </c>
      <c r="AG216" s="215" t="s">
        <v>325</v>
      </c>
      <c r="AH216" s="215"/>
      <c r="AI216" s="133" t="s">
        <v>83</v>
      </c>
      <c r="AL216" s="3"/>
      <c r="AM216" s="133" t="s">
        <v>108</v>
      </c>
      <c r="AN216" s="135"/>
      <c r="AU216" s="134"/>
      <c r="AV216" s="134"/>
      <c r="AW216" s="134"/>
      <c r="AX216" s="134"/>
      <c r="AY216" s="134"/>
      <c r="AZ216" s="134"/>
      <c r="BA216" s="134"/>
      <c r="BC216" s="134"/>
      <c r="BD216" s="134"/>
      <c r="BE216" s="134"/>
      <c r="BF216" s="134"/>
      <c r="BG216" s="134"/>
    </row>
    <row r="217" spans="1:59" ht="3.75" customHeight="1">
      <c r="A217" s="13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U217" s="134"/>
      <c r="AV217" s="134"/>
      <c r="AW217" s="134"/>
      <c r="AX217" s="134"/>
      <c r="AY217" s="134"/>
      <c r="AZ217" s="134"/>
      <c r="BA217" s="134"/>
      <c r="BC217" s="134"/>
      <c r="BD217" s="134"/>
      <c r="BE217" s="134"/>
      <c r="BF217" s="134"/>
      <c r="BG217" s="134"/>
    </row>
    <row r="218" spans="1:59" ht="7.5" customHeight="1">
      <c r="A218" s="138"/>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c r="AL218" s="138"/>
      <c r="AM218" s="138"/>
      <c r="AN218" s="138"/>
      <c r="AO218" s="138"/>
      <c r="AP218" s="138"/>
      <c r="AQ218" s="138"/>
      <c r="AU218" s="134"/>
      <c r="AV218" s="134"/>
      <c r="AW218" s="134"/>
      <c r="AX218" s="134"/>
      <c r="AY218" s="134"/>
      <c r="AZ218" s="134"/>
      <c r="BA218" s="134"/>
      <c r="BC218" s="134"/>
      <c r="BD218" s="134"/>
      <c r="BE218" s="134"/>
      <c r="BF218" s="134"/>
      <c r="BG218" s="134"/>
    </row>
    <row r="219" spans="1:59" ht="12.75" customHeight="1">
      <c r="A219" s="133" t="s">
        <v>57</v>
      </c>
      <c r="B219" s="133">
        <v>4</v>
      </c>
      <c r="C219" s="133" t="s">
        <v>59</v>
      </c>
      <c r="D219" s="133" t="s">
        <v>191</v>
      </c>
      <c r="E219" s="133" t="s">
        <v>326</v>
      </c>
      <c r="F219" s="133" t="s">
        <v>327</v>
      </c>
      <c r="G219" s="133" t="s">
        <v>328</v>
      </c>
      <c r="H219" s="133" t="s">
        <v>262</v>
      </c>
      <c r="I219" s="133" t="s">
        <v>248</v>
      </c>
      <c r="J219" s="133" t="s">
        <v>191</v>
      </c>
      <c r="K219" s="133" t="s">
        <v>326</v>
      </c>
      <c r="L219" s="133" t="s">
        <v>154</v>
      </c>
      <c r="M219" s="133" t="s">
        <v>329</v>
      </c>
      <c r="N219" s="133" t="s">
        <v>27</v>
      </c>
      <c r="O219" s="133" t="s">
        <v>245</v>
      </c>
      <c r="P219" s="133" t="s">
        <v>14</v>
      </c>
      <c r="Q219" s="133" t="s">
        <v>132</v>
      </c>
      <c r="R219" s="133" t="s">
        <v>133</v>
      </c>
      <c r="S219" s="133" t="s">
        <v>52</v>
      </c>
      <c r="AU219" s="134"/>
      <c r="AV219" s="134"/>
      <c r="AW219" s="134"/>
      <c r="AX219" s="134"/>
      <c r="AY219" s="134"/>
      <c r="AZ219" s="134"/>
      <c r="BA219" s="134"/>
      <c r="BC219" s="134"/>
      <c r="BD219" s="134"/>
      <c r="BE219" s="134"/>
      <c r="BF219" s="134"/>
      <c r="BG219" s="134"/>
    </row>
    <row r="220" spans="1:59" ht="12.75" customHeight="1">
      <c r="B220" s="133" t="s">
        <v>57</v>
      </c>
      <c r="C220" s="133" t="s">
        <v>167</v>
      </c>
      <c r="D220" s="133" t="s">
        <v>59</v>
      </c>
      <c r="E220" s="133" t="s">
        <v>191</v>
      </c>
      <c r="F220" s="133" t="s">
        <v>326</v>
      </c>
      <c r="G220" s="133" t="s">
        <v>327</v>
      </c>
      <c r="H220" s="133" t="s">
        <v>328</v>
      </c>
      <c r="I220" s="133" t="s">
        <v>27</v>
      </c>
      <c r="J220" s="133" t="s">
        <v>34</v>
      </c>
      <c r="K220" s="133" t="s">
        <v>150</v>
      </c>
      <c r="L220" s="133" t="s">
        <v>27</v>
      </c>
      <c r="M220" s="133" t="s">
        <v>51</v>
      </c>
      <c r="N220" s="133" t="s">
        <v>108</v>
      </c>
      <c r="O220" s="133" t="s">
        <v>52</v>
      </c>
      <c r="Q220" s="3"/>
      <c r="R220" s="133" t="s">
        <v>51</v>
      </c>
      <c r="T220" s="3"/>
      <c r="U220" s="133" t="s">
        <v>108</v>
      </c>
      <c r="W220" s="133" t="s">
        <v>8</v>
      </c>
      <c r="X220" s="182" t="s">
        <v>196</v>
      </c>
      <c r="Y220" s="182"/>
      <c r="Z220" s="192"/>
      <c r="AA220" s="192"/>
      <c r="AB220" s="133" t="s">
        <v>44</v>
      </c>
      <c r="AC220" s="195"/>
      <c r="AD220" s="195"/>
      <c r="AE220" s="133" t="s">
        <v>45</v>
      </c>
      <c r="AF220" s="133" t="s">
        <v>93</v>
      </c>
      <c r="AG220" s="133" t="s">
        <v>34</v>
      </c>
      <c r="AH220" s="133" t="s">
        <v>150</v>
      </c>
      <c r="AI220" s="215" t="s">
        <v>325</v>
      </c>
      <c r="AJ220" s="215"/>
      <c r="AK220" s="133" t="s">
        <v>83</v>
      </c>
      <c r="AM220" s="3"/>
      <c r="AN220" s="133" t="s">
        <v>84</v>
      </c>
      <c r="AO220" s="133" t="s">
        <v>85</v>
      </c>
      <c r="AP220" s="133" t="s">
        <v>294</v>
      </c>
      <c r="AS220" s="125" t="str">
        <f>IF(AND(Q220="",T220="",AM220=""),"NG","OK")</f>
        <v>NG</v>
      </c>
      <c r="AT220" s="120" t="str">
        <f>IF(AS220="NG","耐震診断の実施の有無が正しく選択されていません。","")</f>
        <v>耐震診断の実施の有無が正しく選択されていません。</v>
      </c>
      <c r="AU220" s="134"/>
      <c r="AV220" s="134"/>
      <c r="AW220" s="134"/>
      <c r="AX220" s="134"/>
      <c r="AY220" s="134"/>
      <c r="AZ220" s="134"/>
      <c r="BA220" s="134"/>
      <c r="BC220" s="134"/>
      <c r="BD220" s="134"/>
      <c r="BE220" s="134"/>
      <c r="BF220" s="134"/>
      <c r="BG220" s="134"/>
    </row>
    <row r="221" spans="1:59" ht="2.25" customHeight="1">
      <c r="Z221" s="153"/>
      <c r="AA221" s="153"/>
      <c r="AC221" s="153"/>
      <c r="AD221" s="153"/>
      <c r="AI221" s="159"/>
      <c r="AJ221" s="159"/>
      <c r="AU221" s="134"/>
      <c r="AV221" s="134"/>
      <c r="AW221" s="134"/>
      <c r="AX221" s="134"/>
      <c r="AY221" s="134"/>
      <c r="AZ221" s="134"/>
      <c r="BA221" s="134"/>
      <c r="BC221" s="134"/>
      <c r="BD221" s="134"/>
      <c r="BE221" s="134"/>
      <c r="BF221" s="134"/>
      <c r="BG221" s="134"/>
    </row>
    <row r="222" spans="1:59" ht="12.75" customHeight="1">
      <c r="B222" s="133" t="s">
        <v>57</v>
      </c>
      <c r="C222" s="133" t="s">
        <v>58</v>
      </c>
      <c r="D222" s="133" t="s">
        <v>59</v>
      </c>
      <c r="E222" s="133" t="s">
        <v>191</v>
      </c>
      <c r="F222" s="133" t="s">
        <v>326</v>
      </c>
      <c r="G222" s="133" t="s">
        <v>154</v>
      </c>
      <c r="H222" s="133" t="s">
        <v>329</v>
      </c>
      <c r="I222" s="133" t="s">
        <v>27</v>
      </c>
      <c r="J222" s="133" t="s">
        <v>34</v>
      </c>
      <c r="K222" s="133" t="s">
        <v>150</v>
      </c>
      <c r="L222" s="133" t="s">
        <v>27</v>
      </c>
      <c r="M222" s="133" t="s">
        <v>51</v>
      </c>
      <c r="N222" s="133" t="s">
        <v>108</v>
      </c>
      <c r="O222" s="133" t="s">
        <v>52</v>
      </c>
      <c r="P222" s="143"/>
      <c r="Q222" s="3"/>
      <c r="R222" s="133" t="s">
        <v>51</v>
      </c>
      <c r="T222" s="3"/>
      <c r="U222" s="133" t="s">
        <v>108</v>
      </c>
      <c r="W222" s="133" t="s">
        <v>8</v>
      </c>
      <c r="X222" s="182" t="s">
        <v>196</v>
      </c>
      <c r="Y222" s="182"/>
      <c r="Z222" s="192"/>
      <c r="AA222" s="192"/>
      <c r="AB222" s="133" t="s">
        <v>44</v>
      </c>
      <c r="AC222" s="195"/>
      <c r="AD222" s="195"/>
      <c r="AE222" s="133" t="s">
        <v>45</v>
      </c>
      <c r="AF222" s="133" t="s">
        <v>93</v>
      </c>
      <c r="AG222" s="133" t="s">
        <v>34</v>
      </c>
      <c r="AH222" s="133" t="s">
        <v>150</v>
      </c>
      <c r="AI222" s="215" t="s">
        <v>325</v>
      </c>
      <c r="AJ222" s="215"/>
      <c r="AK222" s="133" t="s">
        <v>83</v>
      </c>
      <c r="AM222" s="3"/>
      <c r="AN222" s="144" t="s">
        <v>84</v>
      </c>
      <c r="AO222" s="133" t="s">
        <v>85</v>
      </c>
      <c r="AP222" s="133" t="s">
        <v>294</v>
      </c>
      <c r="AS222" s="125" t="str">
        <f>IF(AND(Q222="",T222="",AM222=""),"NG","OK")</f>
        <v>NG</v>
      </c>
      <c r="AT222" s="120" t="str">
        <f>IF(AS222="NG","耐震改修の実施の有無が正しく選択されていません。","")</f>
        <v>耐震改修の実施の有無が正しく選択されていません。</v>
      </c>
      <c r="AU222" s="134"/>
      <c r="AV222" s="134"/>
      <c r="AW222" s="134"/>
      <c r="AX222" s="134"/>
      <c r="AY222" s="134"/>
      <c r="AZ222" s="134"/>
      <c r="BA222" s="134"/>
      <c r="BC222" s="134"/>
      <c r="BD222" s="134"/>
      <c r="BE222" s="134"/>
      <c r="BF222" s="134"/>
      <c r="BG222" s="134"/>
    </row>
    <row r="223" spans="1:59" ht="3.75" customHeight="1">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U223" s="134"/>
      <c r="AV223" s="134"/>
      <c r="AW223" s="134"/>
      <c r="AX223" s="134"/>
      <c r="AY223" s="134"/>
      <c r="AZ223" s="134"/>
      <c r="BA223" s="134"/>
      <c r="BC223" s="134"/>
      <c r="BD223" s="134"/>
      <c r="BE223" s="134"/>
      <c r="BF223" s="134"/>
      <c r="BG223" s="134"/>
    </row>
    <row r="224" spans="1:59" ht="7.5" customHeight="1">
      <c r="A224" s="138"/>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c r="AL224" s="138"/>
      <c r="AM224" s="138"/>
      <c r="AN224" s="138"/>
      <c r="AO224" s="138"/>
      <c r="AP224" s="138"/>
      <c r="AQ224" s="138"/>
      <c r="AU224" s="134"/>
      <c r="AV224" s="134"/>
      <c r="AW224" s="134"/>
      <c r="AX224" s="134"/>
      <c r="AY224" s="134"/>
      <c r="AZ224" s="134"/>
      <c r="BA224" s="134"/>
      <c r="BC224" s="134"/>
      <c r="BD224" s="134"/>
      <c r="BE224" s="134"/>
      <c r="BF224" s="134"/>
      <c r="BG224" s="134"/>
    </row>
    <row r="225" spans="1:97" ht="12.75" customHeight="1">
      <c r="A225" s="133" t="s">
        <v>57</v>
      </c>
      <c r="B225" s="133">
        <v>5</v>
      </c>
      <c r="C225" s="133" t="s">
        <v>59</v>
      </c>
      <c r="D225" s="133" t="s">
        <v>20</v>
      </c>
      <c r="E225" s="133" t="s">
        <v>21</v>
      </c>
      <c r="F225" s="133" t="s">
        <v>86</v>
      </c>
      <c r="G225" s="133" t="s">
        <v>73</v>
      </c>
      <c r="H225" s="133" t="s">
        <v>93</v>
      </c>
      <c r="I225" s="133" t="s">
        <v>114</v>
      </c>
      <c r="J225" s="133" t="s">
        <v>95</v>
      </c>
      <c r="K225" s="133" t="s">
        <v>105</v>
      </c>
      <c r="L225" s="133" t="s">
        <v>156</v>
      </c>
      <c r="M225" s="133" t="s">
        <v>157</v>
      </c>
      <c r="N225" s="133" t="s">
        <v>73</v>
      </c>
      <c r="O225" s="133" t="s">
        <v>27</v>
      </c>
      <c r="P225" s="133" t="s">
        <v>132</v>
      </c>
      <c r="Q225" s="133" t="s">
        <v>133</v>
      </c>
      <c r="R225" s="133" t="s">
        <v>52</v>
      </c>
      <c r="AU225" s="134"/>
      <c r="AV225" s="134"/>
      <c r="AW225" s="134"/>
      <c r="AX225" s="134"/>
      <c r="AY225" s="134"/>
      <c r="AZ225" s="134"/>
      <c r="BA225" s="134"/>
      <c r="BC225" s="134"/>
      <c r="BD225" s="134"/>
      <c r="BE225" s="134"/>
      <c r="BF225" s="134"/>
      <c r="BG225" s="134"/>
    </row>
    <row r="226" spans="1:97" ht="12.75" customHeight="1">
      <c r="B226" s="133" t="s">
        <v>57</v>
      </c>
      <c r="C226" s="133" t="s">
        <v>167</v>
      </c>
      <c r="D226" s="133" t="s">
        <v>59</v>
      </c>
      <c r="E226" s="133" t="s">
        <v>105</v>
      </c>
      <c r="F226" s="133" t="s">
        <v>156</v>
      </c>
      <c r="G226" s="133" t="s">
        <v>157</v>
      </c>
      <c r="H226" s="133" t="s">
        <v>73</v>
      </c>
      <c r="L226" s="133" t="s">
        <v>52</v>
      </c>
      <c r="N226" s="3"/>
      <c r="O226" s="133" t="s">
        <v>51</v>
      </c>
      <c r="Q226" s="3"/>
      <c r="R226" s="133" t="s">
        <v>108</v>
      </c>
      <c r="AS226" s="125" t="str">
        <f>IF(AND(Q226="",N226=""),"NG","OK")</f>
        <v>NG</v>
      </c>
      <c r="AT226" s="120" t="str">
        <f>IF(AS226="NG","不具合等の有無が入力されていません。","")</f>
        <v>不具合等の有無が入力されていません。</v>
      </c>
      <c r="AU226" s="134"/>
      <c r="AV226" s="134"/>
      <c r="AW226" s="134"/>
      <c r="AX226" s="134"/>
      <c r="AY226" s="134"/>
      <c r="AZ226" s="134"/>
      <c r="BA226" s="134"/>
      <c r="BC226" s="134"/>
      <c r="BD226" s="134"/>
      <c r="BE226" s="134"/>
      <c r="BF226" s="134"/>
      <c r="BG226" s="134"/>
    </row>
    <row r="227" spans="1:97" ht="2.25" customHeight="1">
      <c r="AU227" s="134"/>
      <c r="AV227" s="134"/>
      <c r="AW227" s="134"/>
      <c r="AX227" s="134"/>
      <c r="AY227" s="134"/>
      <c r="AZ227" s="134"/>
      <c r="BA227" s="134"/>
      <c r="BC227" s="134"/>
      <c r="BD227" s="134"/>
      <c r="BE227" s="134"/>
      <c r="BF227" s="134"/>
      <c r="BG227" s="134"/>
    </row>
    <row r="228" spans="1:97" ht="12.75" customHeight="1">
      <c r="B228" s="133" t="s">
        <v>57</v>
      </c>
      <c r="C228" s="133" t="s">
        <v>58</v>
      </c>
      <c r="D228" s="133" t="s">
        <v>59</v>
      </c>
      <c r="E228" s="133" t="s">
        <v>105</v>
      </c>
      <c r="F228" s="133" t="s">
        <v>156</v>
      </c>
      <c r="G228" s="133" t="s">
        <v>157</v>
      </c>
      <c r="H228" s="133" t="s">
        <v>73</v>
      </c>
      <c r="I228" s="133" t="s">
        <v>27</v>
      </c>
      <c r="J228" s="133" t="s">
        <v>31</v>
      </c>
      <c r="K228" s="133" t="s">
        <v>76</v>
      </c>
      <c r="L228" s="133" t="s">
        <v>52</v>
      </c>
      <c r="N228" s="3"/>
      <c r="O228" s="144" t="s">
        <v>51</v>
      </c>
      <c r="P228" s="143"/>
      <c r="Q228" s="3"/>
      <c r="R228" s="144" t="s">
        <v>108</v>
      </c>
      <c r="AS228" s="125" t="str">
        <f>IF(AND(Q228="",N228=""),"NG","OK")</f>
        <v>NG</v>
      </c>
      <c r="AT228" s="120" t="str">
        <f>IF(AS228="NG","不具合等の記録の有無が入力されていません。","")</f>
        <v>不具合等の記録の有無が入力されていません。</v>
      </c>
      <c r="AU228" s="134"/>
      <c r="AV228" s="134"/>
      <c r="AW228" s="134"/>
      <c r="AX228" s="134"/>
      <c r="AY228" s="134"/>
      <c r="AZ228" s="134"/>
      <c r="BA228" s="134"/>
      <c r="BC228" s="134"/>
      <c r="BD228" s="134"/>
      <c r="BE228" s="134"/>
      <c r="BF228" s="134"/>
      <c r="BG228" s="134"/>
    </row>
    <row r="229" spans="1:97" ht="2.25" customHeight="1">
      <c r="R229" s="139"/>
      <c r="AU229" s="134"/>
      <c r="AV229" s="134"/>
      <c r="AW229" s="134"/>
      <c r="AX229" s="134"/>
      <c r="AY229" s="134"/>
      <c r="AZ229" s="134"/>
      <c r="BA229" s="134"/>
      <c r="BC229" s="134"/>
      <c r="BD229" s="134"/>
      <c r="BE229" s="134"/>
      <c r="BF229" s="134"/>
      <c r="BG229" s="134"/>
    </row>
    <row r="230" spans="1:97" ht="12.75" customHeight="1">
      <c r="B230" s="133" t="s">
        <v>57</v>
      </c>
      <c r="C230" s="133" t="s">
        <v>60</v>
      </c>
      <c r="D230" s="133" t="s">
        <v>59</v>
      </c>
      <c r="E230" s="133" t="s">
        <v>154</v>
      </c>
      <c r="F230" s="133" t="s">
        <v>106</v>
      </c>
      <c r="G230" s="133" t="s">
        <v>27</v>
      </c>
      <c r="H230" s="133" t="s">
        <v>132</v>
      </c>
      <c r="I230" s="133" t="s">
        <v>133</v>
      </c>
      <c r="L230" s="133" t="s">
        <v>52</v>
      </c>
      <c r="M230" s="3"/>
      <c r="N230" s="133" t="s">
        <v>34</v>
      </c>
      <c r="O230" s="133" t="s">
        <v>150</v>
      </c>
      <c r="P230" s="133" t="s">
        <v>139</v>
      </c>
      <c r="R230" s="3"/>
      <c r="S230" s="133" t="s">
        <v>154</v>
      </c>
      <c r="T230" s="133" t="s">
        <v>106</v>
      </c>
      <c r="U230" s="133" t="s">
        <v>107</v>
      </c>
      <c r="V230" s="133" t="s">
        <v>12</v>
      </c>
      <c r="W230" s="133" t="s">
        <v>8</v>
      </c>
      <c r="X230" s="182" t="s">
        <v>196</v>
      </c>
      <c r="Y230" s="182"/>
      <c r="Z230" s="192"/>
      <c r="AA230" s="192"/>
      <c r="AB230" s="133" t="s">
        <v>44</v>
      </c>
      <c r="AC230" s="195"/>
      <c r="AD230" s="195"/>
      <c r="AE230" s="133" t="s">
        <v>45</v>
      </c>
      <c r="AF230" s="133" t="s">
        <v>93</v>
      </c>
      <c r="AG230" s="133" t="s">
        <v>154</v>
      </c>
      <c r="AH230" s="133" t="s">
        <v>106</v>
      </c>
      <c r="AI230" s="133" t="s">
        <v>107</v>
      </c>
      <c r="AJ230" s="133" t="s">
        <v>12</v>
      </c>
      <c r="AK230" s="133" t="s">
        <v>83</v>
      </c>
      <c r="AL230" s="3"/>
      <c r="AM230" s="133" t="s">
        <v>107</v>
      </c>
      <c r="AN230" s="133" t="s">
        <v>12</v>
      </c>
      <c r="AO230" s="133" t="s">
        <v>169</v>
      </c>
      <c r="AP230" s="133" t="s">
        <v>172</v>
      </c>
      <c r="AT230" s="60" t="str">
        <f>IF(AND(N226="レ",AL230="レ"),"不具合有で改善の状況が予定なしの場合は、理由を下欄に記載（概要書に転記されます）","")</f>
        <v/>
      </c>
      <c r="AU230" s="60"/>
      <c r="AV230" s="60"/>
      <c r="AW230" s="60"/>
      <c r="AX230" s="60"/>
      <c r="AY230" s="60"/>
      <c r="AZ230" s="60"/>
      <c r="BA230" s="60"/>
      <c r="BB230" s="60"/>
      <c r="BC230" s="60"/>
      <c r="BD230" s="60"/>
      <c r="BE230" s="60"/>
      <c r="BF230" s="60"/>
      <c r="BG230" s="60"/>
      <c r="BH230" s="60"/>
      <c r="BI230" s="60"/>
      <c r="BJ230" s="60"/>
      <c r="BK230" s="60"/>
      <c r="BL230" s="60"/>
      <c r="BM230" s="60"/>
      <c r="BN230" s="60"/>
      <c r="BO230" s="60"/>
      <c r="BP230" s="60"/>
      <c r="BQ230" s="60"/>
      <c r="BR230" s="60"/>
      <c r="BS230" s="60"/>
      <c r="BT230" s="60"/>
      <c r="BU230" s="60"/>
      <c r="BV230" s="60"/>
      <c r="BW230" s="60"/>
      <c r="BX230" s="60"/>
      <c r="BY230" s="60"/>
      <c r="BZ230" s="60"/>
      <c r="CA230" s="60"/>
      <c r="CB230" s="60"/>
      <c r="CC230" s="60"/>
      <c r="CD230" s="60"/>
      <c r="CE230" s="60"/>
      <c r="CF230" s="60"/>
      <c r="CG230" s="60"/>
      <c r="CH230" s="60"/>
      <c r="CI230" s="60"/>
      <c r="CJ230" s="60"/>
      <c r="CK230" s="60"/>
      <c r="CL230" s="60"/>
      <c r="CM230" s="60"/>
      <c r="CN230" s="60"/>
      <c r="CO230" s="60"/>
      <c r="CP230" s="60"/>
      <c r="CQ230" s="60"/>
      <c r="CR230" s="60"/>
      <c r="CS230" s="60"/>
    </row>
    <row r="231" spans="1:97" ht="3.75" customHeight="1">
      <c r="A231" s="139"/>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T231" s="60"/>
      <c r="AU231" s="60"/>
      <c r="AV231" s="60"/>
      <c r="AW231" s="60"/>
      <c r="AX231" s="60"/>
      <c r="AY231" s="60"/>
      <c r="AZ231" s="60"/>
      <c r="BA231" s="60"/>
    </row>
    <row r="232" spans="1:97" ht="8.25" customHeight="1">
      <c r="A232" s="138"/>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c r="AL232" s="138"/>
      <c r="AM232" s="138"/>
      <c r="AN232" s="138"/>
      <c r="AO232" s="138"/>
      <c r="AP232" s="138"/>
      <c r="AQ232" s="138"/>
      <c r="AU232" s="183" t="str">
        <f>IF(AND(N226="レ",AL230="レ"),"改善予定なしの理由","")</f>
        <v/>
      </c>
      <c r="AV232" s="184"/>
      <c r="AW232" s="184"/>
      <c r="AX232" s="184"/>
      <c r="AY232" s="184"/>
      <c r="AZ232" s="184"/>
      <c r="BA232" s="184"/>
      <c r="BB232" s="184"/>
      <c r="BC232" s="185"/>
      <c r="BD232" s="186"/>
      <c r="BE232" s="186"/>
      <c r="BF232" s="186"/>
      <c r="BG232" s="186"/>
      <c r="BH232" s="186"/>
      <c r="BI232" s="186"/>
      <c r="BJ232" s="186"/>
      <c r="BK232" s="186"/>
      <c r="BL232" s="186"/>
      <c r="BM232" s="186"/>
      <c r="BN232" s="186"/>
      <c r="BO232" s="186"/>
      <c r="BP232" s="186"/>
      <c r="BQ232" s="186"/>
      <c r="BR232" s="186"/>
      <c r="BS232" s="186"/>
      <c r="BT232" s="186"/>
      <c r="BU232" s="186"/>
      <c r="BV232" s="186"/>
      <c r="BW232" s="186"/>
      <c r="BX232" s="186"/>
      <c r="BY232" s="186"/>
      <c r="BZ232" s="186"/>
      <c r="CA232" s="186"/>
      <c r="CB232" s="186"/>
      <c r="CC232" s="186"/>
      <c r="CD232" s="186"/>
      <c r="CE232" s="186"/>
      <c r="CF232" s="186"/>
      <c r="CG232" s="186"/>
      <c r="CH232" s="186"/>
      <c r="CI232" s="186"/>
      <c r="CJ232" s="186"/>
      <c r="CK232" s="186"/>
      <c r="CL232" s="186"/>
      <c r="CM232" s="186"/>
      <c r="CN232" s="186"/>
      <c r="CO232" s="186"/>
      <c r="CP232" s="186"/>
      <c r="CQ232" s="186"/>
      <c r="CR232" s="186"/>
      <c r="CS232" s="186"/>
    </row>
    <row r="233" spans="1:97" ht="12.75" customHeight="1">
      <c r="A233" s="133" t="s">
        <v>57</v>
      </c>
      <c r="B233" s="133">
        <v>6</v>
      </c>
      <c r="C233" s="133" t="s">
        <v>59</v>
      </c>
      <c r="D233" s="133" t="s">
        <v>188</v>
      </c>
      <c r="F233" s="133" t="s">
        <v>147</v>
      </c>
      <c r="G233" s="133" t="s">
        <v>52</v>
      </c>
      <c r="AU233" s="184"/>
      <c r="AV233" s="184"/>
      <c r="AW233" s="184"/>
      <c r="AX233" s="184"/>
      <c r="AY233" s="184"/>
      <c r="AZ233" s="184"/>
      <c r="BA233" s="184"/>
      <c r="BB233" s="184"/>
      <c r="BC233" s="184"/>
      <c r="BD233" s="184"/>
      <c r="BE233" s="184"/>
      <c r="BF233" s="184"/>
      <c r="BG233" s="184"/>
      <c r="BH233" s="184"/>
      <c r="BI233" s="184"/>
      <c r="BJ233" s="184"/>
      <c r="BK233" s="184"/>
      <c r="BL233" s="184"/>
      <c r="BM233" s="184"/>
      <c r="BN233" s="184"/>
      <c r="BO233" s="184"/>
      <c r="BP233" s="184"/>
      <c r="BQ233" s="184"/>
      <c r="BR233" s="184"/>
      <c r="BS233" s="184"/>
      <c r="BT233" s="184"/>
      <c r="BU233" s="184"/>
      <c r="BV233" s="184"/>
      <c r="BW233" s="184"/>
      <c r="BX233" s="184"/>
      <c r="BY233" s="184"/>
      <c r="BZ233" s="184"/>
      <c r="CA233" s="184"/>
      <c r="CB233" s="184"/>
      <c r="CC233" s="184"/>
      <c r="CD233" s="184"/>
      <c r="CE233" s="184"/>
      <c r="CF233" s="184"/>
      <c r="CG233" s="184"/>
      <c r="CH233" s="184"/>
      <c r="CI233" s="184"/>
      <c r="CJ233" s="184"/>
      <c r="CK233" s="184"/>
      <c r="CL233" s="184"/>
      <c r="CM233" s="184"/>
      <c r="CN233" s="184"/>
      <c r="CO233" s="184"/>
      <c r="CP233" s="184"/>
      <c r="CQ233" s="184"/>
      <c r="CR233" s="184"/>
      <c r="CS233" s="184"/>
    </row>
    <row r="234" spans="1:97" ht="12.75" customHeight="1">
      <c r="A234" s="267"/>
      <c r="B234" s="268"/>
      <c r="C234" s="268"/>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8"/>
      <c r="Z234" s="268"/>
      <c r="AA234" s="268"/>
      <c r="AB234" s="268"/>
      <c r="AC234" s="268"/>
      <c r="AD234" s="268"/>
      <c r="AE234" s="268"/>
      <c r="AF234" s="268"/>
      <c r="AG234" s="268"/>
      <c r="AH234" s="268"/>
      <c r="AI234" s="268"/>
      <c r="AJ234" s="268"/>
      <c r="AK234" s="268"/>
      <c r="AL234" s="268"/>
      <c r="AM234" s="268"/>
      <c r="AN234" s="268"/>
      <c r="AO234" s="268"/>
      <c r="AP234" s="268"/>
      <c r="AQ234" s="268"/>
      <c r="AU234" s="134"/>
      <c r="AV234" s="134"/>
      <c r="AW234" s="134"/>
      <c r="AX234" s="134"/>
      <c r="AY234" s="134"/>
      <c r="AZ234" s="134"/>
      <c r="BA234" s="134"/>
      <c r="BC234" s="134"/>
      <c r="BD234" s="134"/>
      <c r="BE234" s="134"/>
      <c r="BF234" s="134"/>
      <c r="BG234" s="134"/>
    </row>
    <row r="235" spans="1:97" ht="12.75" customHeight="1">
      <c r="A235" s="268"/>
      <c r="B235" s="268"/>
      <c r="C235" s="268"/>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8"/>
      <c r="Z235" s="268"/>
      <c r="AA235" s="268"/>
      <c r="AB235" s="268"/>
      <c r="AC235" s="268"/>
      <c r="AD235" s="268"/>
      <c r="AE235" s="268"/>
      <c r="AF235" s="268"/>
      <c r="AG235" s="268"/>
      <c r="AH235" s="268"/>
      <c r="AI235" s="268"/>
      <c r="AJ235" s="268"/>
      <c r="AK235" s="268"/>
      <c r="AL235" s="268"/>
      <c r="AM235" s="268"/>
      <c r="AN235" s="268"/>
      <c r="AO235" s="268"/>
      <c r="AP235" s="268"/>
      <c r="AQ235" s="268"/>
      <c r="AU235" s="134"/>
      <c r="AV235" s="134"/>
      <c r="AW235" s="134"/>
      <c r="AX235" s="134"/>
      <c r="AY235" s="134"/>
      <c r="AZ235" s="134"/>
      <c r="BA235" s="134"/>
      <c r="BC235" s="134"/>
      <c r="BD235" s="134"/>
      <c r="BE235" s="134"/>
      <c r="BF235" s="134"/>
      <c r="BG235" s="134"/>
    </row>
    <row r="236" spans="1:97" ht="12.75" customHeight="1">
      <c r="A236" s="268"/>
      <c r="B236" s="268"/>
      <c r="C236" s="268"/>
      <c r="D236" s="268"/>
      <c r="E236" s="268"/>
      <c r="F236" s="268"/>
      <c r="G236" s="268"/>
      <c r="H236" s="268"/>
      <c r="I236" s="268"/>
      <c r="J236" s="268"/>
      <c r="K236" s="268"/>
      <c r="L236" s="268"/>
      <c r="M236" s="268"/>
      <c r="N236" s="268"/>
      <c r="O236" s="268"/>
      <c r="P236" s="268"/>
      <c r="Q236" s="268"/>
      <c r="R236" s="268"/>
      <c r="S236" s="268"/>
      <c r="T236" s="268"/>
      <c r="U236" s="268"/>
      <c r="V236" s="268"/>
      <c r="W236" s="268"/>
      <c r="X236" s="268"/>
      <c r="Y236" s="268"/>
      <c r="Z236" s="268"/>
      <c r="AA236" s="268"/>
      <c r="AB236" s="268"/>
      <c r="AC236" s="268"/>
      <c r="AD236" s="268"/>
      <c r="AE236" s="268"/>
      <c r="AF236" s="268"/>
      <c r="AG236" s="268"/>
      <c r="AH236" s="268"/>
      <c r="AI236" s="268"/>
      <c r="AJ236" s="268"/>
      <c r="AK236" s="268"/>
      <c r="AL236" s="268"/>
      <c r="AM236" s="268"/>
      <c r="AN236" s="268"/>
      <c r="AO236" s="268"/>
      <c r="AP236" s="268"/>
      <c r="AQ236" s="268"/>
      <c r="AU236" s="134"/>
      <c r="AV236" s="134"/>
      <c r="AW236" s="134"/>
      <c r="AX236" s="134"/>
      <c r="AY236" s="134"/>
      <c r="AZ236" s="134"/>
      <c r="BA236" s="134"/>
      <c r="BC236" s="134"/>
      <c r="BD236" s="134"/>
      <c r="BE236" s="134"/>
      <c r="BF236" s="134"/>
      <c r="BG236" s="134"/>
    </row>
    <row r="237" spans="1:97" ht="12.75" customHeight="1">
      <c r="A237" s="268"/>
      <c r="B237" s="268"/>
      <c r="C237" s="268"/>
      <c r="D237" s="268"/>
      <c r="E237" s="268"/>
      <c r="F237" s="268"/>
      <c r="G237" s="268"/>
      <c r="H237" s="268"/>
      <c r="I237" s="268"/>
      <c r="J237" s="268"/>
      <c r="K237" s="268"/>
      <c r="L237" s="268"/>
      <c r="M237" s="268"/>
      <c r="N237" s="268"/>
      <c r="O237" s="268"/>
      <c r="P237" s="268"/>
      <c r="Q237" s="268"/>
      <c r="R237" s="268"/>
      <c r="S237" s="268"/>
      <c r="T237" s="268"/>
      <c r="U237" s="268"/>
      <c r="V237" s="268"/>
      <c r="W237" s="268"/>
      <c r="X237" s="268"/>
      <c r="Y237" s="268"/>
      <c r="Z237" s="268"/>
      <c r="AA237" s="268"/>
      <c r="AB237" s="268"/>
      <c r="AC237" s="268"/>
      <c r="AD237" s="268"/>
      <c r="AE237" s="268"/>
      <c r="AF237" s="268"/>
      <c r="AG237" s="268"/>
      <c r="AH237" s="268"/>
      <c r="AI237" s="268"/>
      <c r="AJ237" s="268"/>
      <c r="AK237" s="268"/>
      <c r="AL237" s="268"/>
      <c r="AM237" s="268"/>
      <c r="AN237" s="268"/>
      <c r="AO237" s="268"/>
      <c r="AP237" s="268"/>
      <c r="AQ237" s="268"/>
      <c r="AU237" s="134"/>
      <c r="AV237" s="134"/>
      <c r="AW237" s="134"/>
      <c r="AX237" s="134"/>
      <c r="AY237" s="134"/>
      <c r="AZ237" s="134"/>
      <c r="BA237" s="134"/>
      <c r="BC237" s="134"/>
      <c r="BD237" s="134"/>
      <c r="BE237" s="134"/>
      <c r="BF237" s="134"/>
      <c r="BG237" s="134"/>
    </row>
    <row r="238" spans="1:97" ht="12.75" customHeight="1">
      <c r="A238" s="268"/>
      <c r="B238" s="268"/>
      <c r="C238" s="268"/>
      <c r="D238" s="268"/>
      <c r="E238" s="268"/>
      <c r="F238" s="268"/>
      <c r="G238" s="268"/>
      <c r="H238" s="268"/>
      <c r="I238" s="268"/>
      <c r="J238" s="268"/>
      <c r="K238" s="268"/>
      <c r="L238" s="268"/>
      <c r="M238" s="268"/>
      <c r="N238" s="268"/>
      <c r="O238" s="268"/>
      <c r="P238" s="268"/>
      <c r="Q238" s="268"/>
      <c r="R238" s="268"/>
      <c r="S238" s="268"/>
      <c r="T238" s="268"/>
      <c r="U238" s="268"/>
      <c r="V238" s="268"/>
      <c r="W238" s="268"/>
      <c r="X238" s="268"/>
      <c r="Y238" s="268"/>
      <c r="Z238" s="268"/>
      <c r="AA238" s="268"/>
      <c r="AB238" s="268"/>
      <c r="AC238" s="268"/>
      <c r="AD238" s="268"/>
      <c r="AE238" s="268"/>
      <c r="AF238" s="268"/>
      <c r="AG238" s="268"/>
      <c r="AH238" s="268"/>
      <c r="AI238" s="268"/>
      <c r="AJ238" s="268"/>
      <c r="AK238" s="268"/>
      <c r="AL238" s="268"/>
      <c r="AM238" s="268"/>
      <c r="AN238" s="268"/>
      <c r="AO238" s="268"/>
      <c r="AP238" s="268"/>
      <c r="AQ238" s="268"/>
      <c r="AU238" s="134"/>
      <c r="AV238" s="134"/>
      <c r="AW238" s="134"/>
      <c r="AX238" s="134"/>
      <c r="AY238" s="134"/>
      <c r="AZ238" s="134"/>
      <c r="BA238" s="134"/>
      <c r="BC238" s="134"/>
      <c r="BD238" s="134"/>
      <c r="BE238" s="134"/>
      <c r="BF238" s="134"/>
      <c r="BG238" s="134"/>
    </row>
    <row r="239" spans="1:97" ht="12.75" customHeight="1">
      <c r="A239" s="269"/>
      <c r="B239" s="269"/>
      <c r="C239" s="269"/>
      <c r="D239" s="269"/>
      <c r="E239" s="269"/>
      <c r="F239" s="269"/>
      <c r="G239" s="269"/>
      <c r="H239" s="269"/>
      <c r="I239" s="269"/>
      <c r="J239" s="269"/>
      <c r="K239" s="269"/>
      <c r="L239" s="269"/>
      <c r="M239" s="269"/>
      <c r="N239" s="269"/>
      <c r="O239" s="269"/>
      <c r="P239" s="269"/>
      <c r="Q239" s="269"/>
      <c r="R239" s="269"/>
      <c r="S239" s="269"/>
      <c r="T239" s="269"/>
      <c r="U239" s="269"/>
      <c r="V239" s="269"/>
      <c r="W239" s="269"/>
      <c r="X239" s="269"/>
      <c r="Y239" s="269"/>
      <c r="Z239" s="269"/>
      <c r="AA239" s="269"/>
      <c r="AB239" s="269"/>
      <c r="AC239" s="269"/>
      <c r="AD239" s="269"/>
      <c r="AE239" s="269"/>
      <c r="AF239" s="269"/>
      <c r="AG239" s="269"/>
      <c r="AH239" s="269"/>
      <c r="AI239" s="269"/>
      <c r="AJ239" s="269"/>
      <c r="AK239" s="269"/>
      <c r="AL239" s="269"/>
      <c r="AM239" s="269"/>
      <c r="AN239" s="269"/>
      <c r="AO239" s="269"/>
      <c r="AP239" s="269"/>
      <c r="AQ239" s="269"/>
      <c r="AS239" s="125"/>
      <c r="AT239" s="125"/>
    </row>
    <row r="240" spans="1:97" ht="3" customHeight="1">
      <c r="AS240" s="125"/>
      <c r="AT240" s="125"/>
    </row>
    <row r="241" spans="1:46" ht="15" customHeight="1">
      <c r="R241" s="133" t="s">
        <v>171</v>
      </c>
      <c r="S241" s="133" t="s">
        <v>0</v>
      </c>
      <c r="T241" s="133" t="s">
        <v>330</v>
      </c>
      <c r="U241" s="133" t="s">
        <v>19</v>
      </c>
      <c r="V241" s="133" t="s">
        <v>83</v>
      </c>
      <c r="AS241" s="125"/>
      <c r="AT241" s="125"/>
    </row>
    <row r="242" spans="1:46" ht="15" customHeight="1">
      <c r="A242" s="133" t="s">
        <v>20</v>
      </c>
      <c r="B242" s="133" t="s">
        <v>21</v>
      </c>
      <c r="C242" s="133" t="s">
        <v>86</v>
      </c>
      <c r="D242" s="133" t="s">
        <v>73</v>
      </c>
      <c r="E242" s="133" t="s">
        <v>93</v>
      </c>
      <c r="F242" s="133" t="s">
        <v>114</v>
      </c>
      <c r="G242" s="133" t="s">
        <v>95</v>
      </c>
      <c r="H242" s="133" t="s">
        <v>105</v>
      </c>
      <c r="I242" s="133" t="s">
        <v>156</v>
      </c>
      <c r="J242" s="133" t="s">
        <v>157</v>
      </c>
      <c r="K242" s="133" t="s">
        <v>73</v>
      </c>
      <c r="L242" s="133" t="s">
        <v>27</v>
      </c>
      <c r="M242" s="133" t="s">
        <v>132</v>
      </c>
      <c r="N242" s="133" t="s">
        <v>133</v>
      </c>
      <c r="AS242" s="125"/>
      <c r="AT242" s="125"/>
    </row>
    <row r="243" spans="1:46" ht="3.75" customHeight="1">
      <c r="A243" s="139"/>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S243" s="125"/>
      <c r="AT243" s="125"/>
    </row>
    <row r="244" spans="1:46" ht="15" customHeight="1">
      <c r="AS244" s="125"/>
      <c r="AT244" s="125"/>
    </row>
    <row r="245" spans="1:46" ht="15" customHeight="1">
      <c r="A245" s="234" t="s">
        <v>331</v>
      </c>
      <c r="B245" s="235"/>
      <c r="C245" s="235"/>
      <c r="D245" s="235"/>
      <c r="E245" s="236"/>
      <c r="F245" s="155"/>
      <c r="G245" s="138"/>
      <c r="H245" s="138"/>
      <c r="I245" s="138"/>
      <c r="J245" s="138"/>
      <c r="K245" s="138"/>
      <c r="L245" s="138"/>
      <c r="M245" s="138"/>
      <c r="N245" s="138"/>
      <c r="O245" s="156"/>
      <c r="P245" s="155"/>
      <c r="Q245" s="138"/>
      <c r="R245" s="138"/>
      <c r="S245" s="138"/>
      <c r="T245" s="138"/>
      <c r="U245" s="138"/>
      <c r="V245" s="138"/>
      <c r="W245" s="138"/>
      <c r="X245" s="138"/>
      <c r="Y245" s="138"/>
      <c r="Z245" s="156"/>
      <c r="AA245" s="234" t="s">
        <v>332</v>
      </c>
      <c r="AB245" s="235"/>
      <c r="AC245" s="235"/>
      <c r="AD245" s="235"/>
      <c r="AE245" s="235"/>
      <c r="AF245" s="236"/>
      <c r="AG245" s="155"/>
      <c r="AH245" s="138"/>
      <c r="AI245" s="138"/>
      <c r="AJ245" s="138"/>
      <c r="AK245" s="138"/>
      <c r="AL245" s="138"/>
      <c r="AM245" s="138"/>
      <c r="AN245" s="138"/>
      <c r="AO245" s="138"/>
      <c r="AP245" s="138"/>
      <c r="AQ245" s="156"/>
      <c r="AS245" s="125"/>
      <c r="AT245" s="125"/>
    </row>
    <row r="246" spans="1:46" ht="15" customHeight="1">
      <c r="A246" s="237"/>
      <c r="B246" s="182"/>
      <c r="C246" s="182"/>
      <c r="D246" s="182"/>
      <c r="E246" s="238"/>
      <c r="F246" s="144"/>
      <c r="G246" s="182" t="s">
        <v>333</v>
      </c>
      <c r="H246" s="182"/>
      <c r="I246" s="182"/>
      <c r="J246" s="182"/>
      <c r="K246" s="182"/>
      <c r="L246" s="182"/>
      <c r="M246" s="182"/>
      <c r="N246" s="182"/>
      <c r="O246" s="143"/>
      <c r="P246" s="144"/>
      <c r="R246" s="133" t="s">
        <v>158</v>
      </c>
      <c r="S246" s="133" t="s">
        <v>179</v>
      </c>
      <c r="T246" s="133" t="s">
        <v>180</v>
      </c>
      <c r="U246" s="133" t="s">
        <v>181</v>
      </c>
      <c r="V246" s="133" t="s">
        <v>95</v>
      </c>
      <c r="W246" s="133" t="s">
        <v>159</v>
      </c>
      <c r="X246" s="133" t="s">
        <v>160</v>
      </c>
      <c r="Z246" s="143"/>
      <c r="AA246" s="237"/>
      <c r="AB246" s="182"/>
      <c r="AC246" s="182"/>
      <c r="AD246" s="182"/>
      <c r="AE246" s="182"/>
      <c r="AF246" s="238"/>
      <c r="AG246" s="144"/>
      <c r="AH246" s="182" t="s">
        <v>334</v>
      </c>
      <c r="AI246" s="182"/>
      <c r="AJ246" s="182"/>
      <c r="AK246" s="182"/>
      <c r="AL246" s="182"/>
      <c r="AM246" s="182"/>
      <c r="AN246" s="182"/>
      <c r="AO246" s="182"/>
      <c r="AP246" s="182"/>
      <c r="AQ246" s="143"/>
      <c r="AS246" s="125"/>
      <c r="AT246" s="125"/>
    </row>
    <row r="247" spans="1:46" ht="15" customHeight="1">
      <c r="A247" s="239"/>
      <c r="B247" s="240"/>
      <c r="C247" s="240"/>
      <c r="D247" s="240"/>
      <c r="E247" s="241"/>
      <c r="F247" s="157"/>
      <c r="G247" s="139"/>
      <c r="H247" s="139"/>
      <c r="I247" s="139"/>
      <c r="J247" s="139"/>
      <c r="K247" s="139"/>
      <c r="L247" s="139"/>
      <c r="M247" s="139"/>
      <c r="N247" s="139"/>
      <c r="O247" s="158"/>
      <c r="P247" s="157"/>
      <c r="Q247" s="139"/>
      <c r="R247" s="139"/>
      <c r="S247" s="139"/>
      <c r="T247" s="139"/>
      <c r="U247" s="139"/>
      <c r="V247" s="139"/>
      <c r="W247" s="139"/>
      <c r="X247" s="139"/>
      <c r="Y247" s="139"/>
      <c r="Z247" s="158"/>
      <c r="AA247" s="239"/>
      <c r="AB247" s="240"/>
      <c r="AC247" s="240"/>
      <c r="AD247" s="240"/>
      <c r="AE247" s="240"/>
      <c r="AF247" s="241"/>
      <c r="AG247" s="157"/>
      <c r="AH247" s="139"/>
      <c r="AI247" s="139"/>
      <c r="AJ247" s="139"/>
      <c r="AK247" s="139"/>
      <c r="AL247" s="139"/>
      <c r="AM247" s="139"/>
      <c r="AN247" s="139"/>
      <c r="AO247" s="139"/>
      <c r="AP247" s="139"/>
      <c r="AQ247" s="158"/>
      <c r="AS247" s="125"/>
      <c r="AT247" s="125"/>
    </row>
    <row r="248" spans="1:46" ht="15" customHeight="1">
      <c r="A248" s="252"/>
      <c r="B248" s="253"/>
      <c r="C248" s="253"/>
      <c r="D248" s="253"/>
      <c r="E248" s="254"/>
      <c r="F248" s="261"/>
      <c r="G248" s="253"/>
      <c r="H248" s="253"/>
      <c r="I248" s="253"/>
      <c r="J248" s="253"/>
      <c r="K248" s="253"/>
      <c r="L248" s="253"/>
      <c r="M248" s="253"/>
      <c r="N248" s="253"/>
      <c r="O248" s="254"/>
      <c r="P248" s="261"/>
      <c r="Q248" s="253"/>
      <c r="R248" s="253"/>
      <c r="S248" s="253"/>
      <c r="T248" s="253"/>
      <c r="U248" s="253"/>
      <c r="V248" s="253"/>
      <c r="W248" s="253"/>
      <c r="X248" s="253"/>
      <c r="Y248" s="253"/>
      <c r="Z248" s="254"/>
      <c r="AA248" s="261"/>
      <c r="AB248" s="253"/>
      <c r="AC248" s="253"/>
      <c r="AD248" s="253"/>
      <c r="AE248" s="253"/>
      <c r="AF248" s="254"/>
      <c r="AG248" s="261"/>
      <c r="AH248" s="253"/>
      <c r="AI248" s="253"/>
      <c r="AJ248" s="253"/>
      <c r="AK248" s="253"/>
      <c r="AL248" s="253"/>
      <c r="AM248" s="253"/>
      <c r="AN248" s="253"/>
      <c r="AO248" s="253"/>
      <c r="AP248" s="253"/>
      <c r="AQ248" s="254"/>
      <c r="AR248" s="134"/>
      <c r="AS248" s="125"/>
      <c r="AT248" s="125"/>
    </row>
    <row r="249" spans="1:46" ht="15" customHeight="1">
      <c r="A249" s="255"/>
      <c r="B249" s="256"/>
      <c r="C249" s="256"/>
      <c r="D249" s="256"/>
      <c r="E249" s="257"/>
      <c r="F249" s="255"/>
      <c r="G249" s="256"/>
      <c r="H249" s="256"/>
      <c r="I249" s="256"/>
      <c r="J249" s="256"/>
      <c r="K249" s="256"/>
      <c r="L249" s="256"/>
      <c r="M249" s="256"/>
      <c r="N249" s="256"/>
      <c r="O249" s="257"/>
      <c r="P249" s="255"/>
      <c r="Q249" s="256"/>
      <c r="R249" s="256"/>
      <c r="S249" s="256"/>
      <c r="T249" s="256"/>
      <c r="U249" s="256"/>
      <c r="V249" s="256"/>
      <c r="W249" s="256"/>
      <c r="X249" s="256"/>
      <c r="Y249" s="256"/>
      <c r="Z249" s="257"/>
      <c r="AA249" s="255"/>
      <c r="AB249" s="256"/>
      <c r="AC249" s="256"/>
      <c r="AD249" s="256"/>
      <c r="AE249" s="256"/>
      <c r="AF249" s="257"/>
      <c r="AG249" s="255"/>
      <c r="AH249" s="256"/>
      <c r="AI249" s="256"/>
      <c r="AJ249" s="256"/>
      <c r="AK249" s="256"/>
      <c r="AL249" s="256"/>
      <c r="AM249" s="256"/>
      <c r="AN249" s="256"/>
      <c r="AO249" s="256"/>
      <c r="AP249" s="256"/>
      <c r="AQ249" s="257"/>
      <c r="AR249" s="134"/>
      <c r="AS249" s="125"/>
      <c r="AT249" s="125"/>
    </row>
    <row r="250" spans="1:46" ht="15" customHeight="1">
      <c r="A250" s="258"/>
      <c r="B250" s="259"/>
      <c r="C250" s="259"/>
      <c r="D250" s="259"/>
      <c r="E250" s="260"/>
      <c r="F250" s="258"/>
      <c r="G250" s="259"/>
      <c r="H250" s="259"/>
      <c r="I250" s="259"/>
      <c r="J250" s="259"/>
      <c r="K250" s="259"/>
      <c r="L250" s="259"/>
      <c r="M250" s="259"/>
      <c r="N250" s="259"/>
      <c r="O250" s="260"/>
      <c r="P250" s="258"/>
      <c r="Q250" s="259"/>
      <c r="R250" s="259"/>
      <c r="S250" s="259"/>
      <c r="T250" s="259"/>
      <c r="U250" s="259"/>
      <c r="V250" s="259"/>
      <c r="W250" s="259"/>
      <c r="X250" s="259"/>
      <c r="Y250" s="259"/>
      <c r="Z250" s="260"/>
      <c r="AA250" s="258"/>
      <c r="AB250" s="259"/>
      <c r="AC250" s="259"/>
      <c r="AD250" s="259"/>
      <c r="AE250" s="259"/>
      <c r="AF250" s="260"/>
      <c r="AG250" s="258"/>
      <c r="AH250" s="259"/>
      <c r="AI250" s="259"/>
      <c r="AJ250" s="259"/>
      <c r="AK250" s="259"/>
      <c r="AL250" s="259"/>
      <c r="AM250" s="259"/>
      <c r="AN250" s="259"/>
      <c r="AO250" s="259"/>
      <c r="AP250" s="259"/>
      <c r="AQ250" s="260"/>
      <c r="AR250" s="134"/>
      <c r="AS250" s="125"/>
      <c r="AT250" s="125"/>
    </row>
    <row r="251" spans="1:46" ht="15" customHeight="1">
      <c r="A251" s="243"/>
      <c r="B251" s="244"/>
      <c r="C251" s="244"/>
      <c r="D251" s="244"/>
      <c r="E251" s="245"/>
      <c r="F251" s="243"/>
      <c r="G251" s="244"/>
      <c r="H251" s="244"/>
      <c r="I251" s="244"/>
      <c r="J251" s="244"/>
      <c r="K251" s="244"/>
      <c r="L251" s="244"/>
      <c r="M251" s="244"/>
      <c r="N251" s="244"/>
      <c r="O251" s="245"/>
      <c r="P251" s="243"/>
      <c r="Q251" s="244"/>
      <c r="R251" s="244"/>
      <c r="S251" s="244"/>
      <c r="T251" s="244"/>
      <c r="U251" s="244"/>
      <c r="V251" s="244"/>
      <c r="W251" s="244"/>
      <c r="X251" s="244"/>
      <c r="Y251" s="244"/>
      <c r="Z251" s="245"/>
      <c r="AA251" s="243"/>
      <c r="AB251" s="244"/>
      <c r="AC251" s="244"/>
      <c r="AD251" s="244"/>
      <c r="AE251" s="244"/>
      <c r="AF251" s="245"/>
      <c r="AG251" s="243"/>
      <c r="AH251" s="244"/>
      <c r="AI251" s="244"/>
      <c r="AJ251" s="244"/>
      <c r="AK251" s="244"/>
      <c r="AL251" s="244"/>
      <c r="AM251" s="244"/>
      <c r="AN251" s="244"/>
      <c r="AO251" s="244"/>
      <c r="AP251" s="244"/>
      <c r="AQ251" s="245"/>
      <c r="AR251" s="134"/>
      <c r="AS251" s="125"/>
      <c r="AT251" s="125"/>
    </row>
    <row r="252" spans="1:46" ht="15" customHeight="1">
      <c r="A252" s="246"/>
      <c r="B252" s="247"/>
      <c r="C252" s="247"/>
      <c r="D252" s="247"/>
      <c r="E252" s="248"/>
      <c r="F252" s="246"/>
      <c r="G252" s="247"/>
      <c r="H252" s="247"/>
      <c r="I252" s="247"/>
      <c r="J252" s="247"/>
      <c r="K252" s="247"/>
      <c r="L252" s="247"/>
      <c r="M252" s="247"/>
      <c r="N252" s="247"/>
      <c r="O252" s="248"/>
      <c r="P252" s="246"/>
      <c r="Q252" s="247"/>
      <c r="R252" s="247"/>
      <c r="S252" s="247"/>
      <c r="T252" s="247"/>
      <c r="U252" s="247"/>
      <c r="V252" s="247"/>
      <c r="W252" s="247"/>
      <c r="X252" s="247"/>
      <c r="Y252" s="247"/>
      <c r="Z252" s="248"/>
      <c r="AA252" s="246"/>
      <c r="AB252" s="247"/>
      <c r="AC252" s="247"/>
      <c r="AD252" s="247"/>
      <c r="AE252" s="247"/>
      <c r="AF252" s="248"/>
      <c r="AG252" s="246"/>
      <c r="AH252" s="247"/>
      <c r="AI252" s="247"/>
      <c r="AJ252" s="247"/>
      <c r="AK252" s="247"/>
      <c r="AL252" s="247"/>
      <c r="AM252" s="247"/>
      <c r="AN252" s="247"/>
      <c r="AO252" s="247"/>
      <c r="AP252" s="247"/>
      <c r="AQ252" s="248"/>
      <c r="AR252" s="134"/>
      <c r="AS252" s="125"/>
      <c r="AT252" s="125"/>
    </row>
    <row r="253" spans="1:46" ht="15" customHeight="1">
      <c r="A253" s="249"/>
      <c r="B253" s="250"/>
      <c r="C253" s="250"/>
      <c r="D253" s="250"/>
      <c r="E253" s="251"/>
      <c r="F253" s="249"/>
      <c r="G253" s="250"/>
      <c r="H253" s="250"/>
      <c r="I253" s="250"/>
      <c r="J253" s="250"/>
      <c r="K253" s="250"/>
      <c r="L253" s="250"/>
      <c r="M253" s="250"/>
      <c r="N253" s="250"/>
      <c r="O253" s="251"/>
      <c r="P253" s="249"/>
      <c r="Q253" s="250"/>
      <c r="R253" s="250"/>
      <c r="S253" s="250"/>
      <c r="T253" s="250"/>
      <c r="U253" s="250"/>
      <c r="V253" s="250"/>
      <c r="W253" s="250"/>
      <c r="X253" s="250"/>
      <c r="Y253" s="250"/>
      <c r="Z253" s="251"/>
      <c r="AA253" s="249"/>
      <c r="AB253" s="250"/>
      <c r="AC253" s="250"/>
      <c r="AD253" s="250"/>
      <c r="AE253" s="250"/>
      <c r="AF253" s="251"/>
      <c r="AG253" s="249"/>
      <c r="AH253" s="250"/>
      <c r="AI253" s="250"/>
      <c r="AJ253" s="250"/>
      <c r="AK253" s="250"/>
      <c r="AL253" s="250"/>
      <c r="AM253" s="250"/>
      <c r="AN253" s="250"/>
      <c r="AO253" s="250"/>
      <c r="AP253" s="250"/>
      <c r="AQ253" s="251"/>
      <c r="AR253" s="134"/>
      <c r="AS253" s="125"/>
      <c r="AT253" s="125"/>
    </row>
    <row r="254" spans="1:46" ht="15" customHeight="1">
      <c r="A254" s="243"/>
      <c r="B254" s="244"/>
      <c r="C254" s="244"/>
      <c r="D254" s="244"/>
      <c r="E254" s="245"/>
      <c r="F254" s="243"/>
      <c r="G254" s="244"/>
      <c r="H254" s="244"/>
      <c r="I254" s="244"/>
      <c r="J254" s="244"/>
      <c r="K254" s="244"/>
      <c r="L254" s="244"/>
      <c r="M254" s="244"/>
      <c r="N254" s="244"/>
      <c r="O254" s="245"/>
      <c r="P254" s="243"/>
      <c r="Q254" s="244"/>
      <c r="R254" s="244"/>
      <c r="S254" s="244"/>
      <c r="T254" s="244"/>
      <c r="U254" s="244"/>
      <c r="V254" s="244"/>
      <c r="W254" s="244"/>
      <c r="X254" s="244"/>
      <c r="Y254" s="244"/>
      <c r="Z254" s="245"/>
      <c r="AA254" s="243"/>
      <c r="AB254" s="244"/>
      <c r="AC254" s="244"/>
      <c r="AD254" s="244"/>
      <c r="AE254" s="244"/>
      <c r="AF254" s="245"/>
      <c r="AG254" s="243"/>
      <c r="AH254" s="244"/>
      <c r="AI254" s="244"/>
      <c r="AJ254" s="244"/>
      <c r="AK254" s="244"/>
      <c r="AL254" s="244"/>
      <c r="AM254" s="244"/>
      <c r="AN254" s="244"/>
      <c r="AO254" s="244"/>
      <c r="AP254" s="244"/>
      <c r="AQ254" s="245"/>
      <c r="AR254" s="134"/>
      <c r="AS254" s="125"/>
      <c r="AT254" s="125"/>
    </row>
    <row r="255" spans="1:46" ht="15" customHeight="1">
      <c r="A255" s="246"/>
      <c r="B255" s="247"/>
      <c r="C255" s="247"/>
      <c r="D255" s="247"/>
      <c r="E255" s="248"/>
      <c r="F255" s="246"/>
      <c r="G255" s="247"/>
      <c r="H255" s="247"/>
      <c r="I255" s="247"/>
      <c r="J255" s="247"/>
      <c r="K255" s="247"/>
      <c r="L255" s="247"/>
      <c r="M255" s="247"/>
      <c r="N255" s="247"/>
      <c r="O255" s="248"/>
      <c r="P255" s="246"/>
      <c r="Q255" s="247"/>
      <c r="R255" s="247"/>
      <c r="S255" s="247"/>
      <c r="T255" s="247"/>
      <c r="U255" s="247"/>
      <c r="V255" s="247"/>
      <c r="W255" s="247"/>
      <c r="X255" s="247"/>
      <c r="Y255" s="247"/>
      <c r="Z255" s="248"/>
      <c r="AA255" s="246"/>
      <c r="AB255" s="247"/>
      <c r="AC255" s="247"/>
      <c r="AD255" s="247"/>
      <c r="AE255" s="247"/>
      <c r="AF255" s="248"/>
      <c r="AG255" s="246"/>
      <c r="AH255" s="247"/>
      <c r="AI255" s="247"/>
      <c r="AJ255" s="247"/>
      <c r="AK255" s="247"/>
      <c r="AL255" s="247"/>
      <c r="AM255" s="247"/>
      <c r="AN255" s="247"/>
      <c r="AO255" s="247"/>
      <c r="AP255" s="247"/>
      <c r="AQ255" s="248"/>
      <c r="AR255" s="134"/>
      <c r="AS255" s="125"/>
      <c r="AT255" s="125"/>
    </row>
    <row r="256" spans="1:46" ht="15" customHeight="1">
      <c r="A256" s="249"/>
      <c r="B256" s="250"/>
      <c r="C256" s="250"/>
      <c r="D256" s="250"/>
      <c r="E256" s="251"/>
      <c r="F256" s="249"/>
      <c r="G256" s="250"/>
      <c r="H256" s="250"/>
      <c r="I256" s="250"/>
      <c r="J256" s="250"/>
      <c r="K256" s="250"/>
      <c r="L256" s="250"/>
      <c r="M256" s="250"/>
      <c r="N256" s="250"/>
      <c r="O256" s="251"/>
      <c r="P256" s="249"/>
      <c r="Q256" s="250"/>
      <c r="R256" s="250"/>
      <c r="S256" s="250"/>
      <c r="T256" s="250"/>
      <c r="U256" s="250"/>
      <c r="V256" s="250"/>
      <c r="W256" s="250"/>
      <c r="X256" s="250"/>
      <c r="Y256" s="250"/>
      <c r="Z256" s="251"/>
      <c r="AA256" s="249"/>
      <c r="AB256" s="250"/>
      <c r="AC256" s="250"/>
      <c r="AD256" s="250"/>
      <c r="AE256" s="250"/>
      <c r="AF256" s="251"/>
      <c r="AG256" s="249"/>
      <c r="AH256" s="250"/>
      <c r="AI256" s="250"/>
      <c r="AJ256" s="250"/>
      <c r="AK256" s="250"/>
      <c r="AL256" s="250"/>
      <c r="AM256" s="250"/>
      <c r="AN256" s="250"/>
      <c r="AO256" s="250"/>
      <c r="AP256" s="250"/>
      <c r="AQ256" s="251"/>
      <c r="AR256" s="134"/>
      <c r="AS256" s="125"/>
      <c r="AT256" s="125"/>
    </row>
    <row r="257" spans="1:46" ht="15" customHeight="1">
      <c r="A257" s="243"/>
      <c r="B257" s="244"/>
      <c r="C257" s="244"/>
      <c r="D257" s="244"/>
      <c r="E257" s="245"/>
      <c r="F257" s="243"/>
      <c r="G257" s="244"/>
      <c r="H257" s="244"/>
      <c r="I257" s="244"/>
      <c r="J257" s="244"/>
      <c r="K257" s="244"/>
      <c r="L257" s="244"/>
      <c r="M257" s="244"/>
      <c r="N257" s="244"/>
      <c r="O257" s="245"/>
      <c r="P257" s="243"/>
      <c r="Q257" s="244"/>
      <c r="R257" s="244"/>
      <c r="S257" s="244"/>
      <c r="T257" s="244"/>
      <c r="U257" s="244"/>
      <c r="V257" s="244"/>
      <c r="W257" s="244"/>
      <c r="X257" s="244"/>
      <c r="Y257" s="244"/>
      <c r="Z257" s="245"/>
      <c r="AA257" s="243"/>
      <c r="AB257" s="244"/>
      <c r="AC257" s="244"/>
      <c r="AD257" s="244"/>
      <c r="AE257" s="244"/>
      <c r="AF257" s="245"/>
      <c r="AG257" s="243"/>
      <c r="AH257" s="244"/>
      <c r="AI257" s="244"/>
      <c r="AJ257" s="244"/>
      <c r="AK257" s="244"/>
      <c r="AL257" s="244"/>
      <c r="AM257" s="244"/>
      <c r="AN257" s="244"/>
      <c r="AO257" s="244"/>
      <c r="AP257" s="244"/>
      <c r="AQ257" s="245"/>
      <c r="AR257" s="134"/>
      <c r="AS257" s="125"/>
      <c r="AT257" s="125"/>
    </row>
    <row r="258" spans="1:46" ht="15" customHeight="1">
      <c r="A258" s="246"/>
      <c r="B258" s="247"/>
      <c r="C258" s="247"/>
      <c r="D258" s="247"/>
      <c r="E258" s="248"/>
      <c r="F258" s="246"/>
      <c r="G258" s="247"/>
      <c r="H258" s="247"/>
      <c r="I258" s="247"/>
      <c r="J258" s="247"/>
      <c r="K258" s="247"/>
      <c r="L258" s="247"/>
      <c r="M258" s="247"/>
      <c r="N258" s="247"/>
      <c r="O258" s="248"/>
      <c r="P258" s="246"/>
      <c r="Q258" s="247"/>
      <c r="R258" s="247"/>
      <c r="S258" s="247"/>
      <c r="T258" s="247"/>
      <c r="U258" s="247"/>
      <c r="V258" s="247"/>
      <c r="W258" s="247"/>
      <c r="X258" s="247"/>
      <c r="Y258" s="247"/>
      <c r="Z258" s="248"/>
      <c r="AA258" s="246"/>
      <c r="AB258" s="247"/>
      <c r="AC258" s="247"/>
      <c r="AD258" s="247"/>
      <c r="AE258" s="247"/>
      <c r="AF258" s="248"/>
      <c r="AG258" s="246"/>
      <c r="AH258" s="247"/>
      <c r="AI258" s="247"/>
      <c r="AJ258" s="247"/>
      <c r="AK258" s="247"/>
      <c r="AL258" s="247"/>
      <c r="AM258" s="247"/>
      <c r="AN258" s="247"/>
      <c r="AO258" s="247"/>
      <c r="AP258" s="247"/>
      <c r="AQ258" s="248"/>
      <c r="AR258" s="134"/>
      <c r="AS258" s="125"/>
      <c r="AT258" s="125"/>
    </row>
    <row r="259" spans="1:46" ht="15" customHeight="1">
      <c r="A259" s="249"/>
      <c r="B259" s="250"/>
      <c r="C259" s="250"/>
      <c r="D259" s="250"/>
      <c r="E259" s="251"/>
      <c r="F259" s="249"/>
      <c r="G259" s="250"/>
      <c r="H259" s="250"/>
      <c r="I259" s="250"/>
      <c r="J259" s="250"/>
      <c r="K259" s="250"/>
      <c r="L259" s="250"/>
      <c r="M259" s="250"/>
      <c r="N259" s="250"/>
      <c r="O259" s="251"/>
      <c r="P259" s="249"/>
      <c r="Q259" s="250"/>
      <c r="R259" s="250"/>
      <c r="S259" s="250"/>
      <c r="T259" s="250"/>
      <c r="U259" s="250"/>
      <c r="V259" s="250"/>
      <c r="W259" s="250"/>
      <c r="X259" s="250"/>
      <c r="Y259" s="250"/>
      <c r="Z259" s="251"/>
      <c r="AA259" s="249"/>
      <c r="AB259" s="250"/>
      <c r="AC259" s="250"/>
      <c r="AD259" s="250"/>
      <c r="AE259" s="250"/>
      <c r="AF259" s="251"/>
      <c r="AG259" s="249"/>
      <c r="AH259" s="250"/>
      <c r="AI259" s="250"/>
      <c r="AJ259" s="250"/>
      <c r="AK259" s="250"/>
      <c r="AL259" s="250"/>
      <c r="AM259" s="250"/>
      <c r="AN259" s="250"/>
      <c r="AO259" s="250"/>
      <c r="AP259" s="250"/>
      <c r="AQ259" s="251"/>
      <c r="AR259" s="134"/>
      <c r="AS259" s="125"/>
      <c r="AT259" s="125"/>
    </row>
    <row r="260" spans="1:46" ht="15" customHeight="1">
      <c r="A260" s="243"/>
      <c r="B260" s="244"/>
      <c r="C260" s="244"/>
      <c r="D260" s="244"/>
      <c r="E260" s="245"/>
      <c r="F260" s="243"/>
      <c r="G260" s="244"/>
      <c r="H260" s="244"/>
      <c r="I260" s="244"/>
      <c r="J260" s="244"/>
      <c r="K260" s="244"/>
      <c r="L260" s="244"/>
      <c r="M260" s="244"/>
      <c r="N260" s="244"/>
      <c r="O260" s="245"/>
      <c r="P260" s="243"/>
      <c r="Q260" s="244"/>
      <c r="R260" s="244"/>
      <c r="S260" s="244"/>
      <c r="T260" s="244"/>
      <c r="U260" s="244"/>
      <c r="V260" s="244"/>
      <c r="W260" s="244"/>
      <c r="X260" s="244"/>
      <c r="Y260" s="244"/>
      <c r="Z260" s="245"/>
      <c r="AA260" s="243"/>
      <c r="AB260" s="244"/>
      <c r="AC260" s="244"/>
      <c r="AD260" s="244"/>
      <c r="AE260" s="244"/>
      <c r="AF260" s="245"/>
      <c r="AG260" s="243"/>
      <c r="AH260" s="244"/>
      <c r="AI260" s="244"/>
      <c r="AJ260" s="244"/>
      <c r="AK260" s="244"/>
      <c r="AL260" s="244"/>
      <c r="AM260" s="244"/>
      <c r="AN260" s="244"/>
      <c r="AO260" s="244"/>
      <c r="AP260" s="244"/>
      <c r="AQ260" s="245"/>
      <c r="AR260" s="134"/>
      <c r="AS260" s="125"/>
      <c r="AT260" s="125"/>
    </row>
    <row r="261" spans="1:46" ht="15" customHeight="1">
      <c r="A261" s="246"/>
      <c r="B261" s="247"/>
      <c r="C261" s="247"/>
      <c r="D261" s="247"/>
      <c r="E261" s="248"/>
      <c r="F261" s="246"/>
      <c r="G261" s="247"/>
      <c r="H261" s="247"/>
      <c r="I261" s="247"/>
      <c r="J261" s="247"/>
      <c r="K261" s="247"/>
      <c r="L261" s="247"/>
      <c r="M261" s="247"/>
      <c r="N261" s="247"/>
      <c r="O261" s="248"/>
      <c r="P261" s="246"/>
      <c r="Q261" s="247"/>
      <c r="R261" s="247"/>
      <c r="S261" s="247"/>
      <c r="T261" s="247"/>
      <c r="U261" s="247"/>
      <c r="V261" s="247"/>
      <c r="W261" s="247"/>
      <c r="X261" s="247"/>
      <c r="Y261" s="247"/>
      <c r="Z261" s="248"/>
      <c r="AA261" s="246"/>
      <c r="AB261" s="247"/>
      <c r="AC261" s="247"/>
      <c r="AD261" s="247"/>
      <c r="AE261" s="247"/>
      <c r="AF261" s="248"/>
      <c r="AG261" s="246"/>
      <c r="AH261" s="247"/>
      <c r="AI261" s="247"/>
      <c r="AJ261" s="247"/>
      <c r="AK261" s="247"/>
      <c r="AL261" s="247"/>
      <c r="AM261" s="247"/>
      <c r="AN261" s="247"/>
      <c r="AO261" s="247"/>
      <c r="AP261" s="247"/>
      <c r="AQ261" s="248"/>
      <c r="AR261" s="134"/>
      <c r="AS261" s="125"/>
      <c r="AT261" s="125"/>
    </row>
    <row r="262" spans="1:46" ht="15" customHeight="1">
      <c r="A262" s="249"/>
      <c r="B262" s="250"/>
      <c r="C262" s="250"/>
      <c r="D262" s="250"/>
      <c r="E262" s="251"/>
      <c r="F262" s="249"/>
      <c r="G262" s="250"/>
      <c r="H262" s="250"/>
      <c r="I262" s="250"/>
      <c r="J262" s="250"/>
      <c r="K262" s="250"/>
      <c r="L262" s="250"/>
      <c r="M262" s="250"/>
      <c r="N262" s="250"/>
      <c r="O262" s="251"/>
      <c r="P262" s="249"/>
      <c r="Q262" s="250"/>
      <c r="R262" s="250"/>
      <c r="S262" s="250"/>
      <c r="T262" s="250"/>
      <c r="U262" s="250"/>
      <c r="V262" s="250"/>
      <c r="W262" s="250"/>
      <c r="X262" s="250"/>
      <c r="Y262" s="250"/>
      <c r="Z262" s="251"/>
      <c r="AA262" s="249"/>
      <c r="AB262" s="250"/>
      <c r="AC262" s="250"/>
      <c r="AD262" s="250"/>
      <c r="AE262" s="250"/>
      <c r="AF262" s="251"/>
      <c r="AG262" s="249"/>
      <c r="AH262" s="250"/>
      <c r="AI262" s="250"/>
      <c r="AJ262" s="250"/>
      <c r="AK262" s="250"/>
      <c r="AL262" s="250"/>
      <c r="AM262" s="250"/>
      <c r="AN262" s="250"/>
      <c r="AO262" s="250"/>
      <c r="AP262" s="250"/>
      <c r="AQ262" s="251"/>
      <c r="AR262" s="134"/>
      <c r="AS262" s="125"/>
      <c r="AT262" s="125"/>
    </row>
    <row r="263" spans="1:46" ht="15" customHeight="1">
      <c r="A263" s="243"/>
      <c r="B263" s="244"/>
      <c r="C263" s="244"/>
      <c r="D263" s="244"/>
      <c r="E263" s="245"/>
      <c r="F263" s="243"/>
      <c r="G263" s="244"/>
      <c r="H263" s="244"/>
      <c r="I263" s="244"/>
      <c r="J263" s="244"/>
      <c r="K263" s="244"/>
      <c r="L263" s="244"/>
      <c r="M263" s="244"/>
      <c r="N263" s="244"/>
      <c r="O263" s="245"/>
      <c r="P263" s="243"/>
      <c r="Q263" s="244"/>
      <c r="R263" s="244"/>
      <c r="S263" s="244"/>
      <c r="T263" s="244"/>
      <c r="U263" s="244"/>
      <c r="V263" s="244"/>
      <c r="W263" s="244"/>
      <c r="X263" s="244"/>
      <c r="Y263" s="244"/>
      <c r="Z263" s="245"/>
      <c r="AA263" s="243"/>
      <c r="AB263" s="244"/>
      <c r="AC263" s="244"/>
      <c r="AD263" s="244"/>
      <c r="AE263" s="244"/>
      <c r="AF263" s="245"/>
      <c r="AG263" s="243"/>
      <c r="AH263" s="244"/>
      <c r="AI263" s="244"/>
      <c r="AJ263" s="244"/>
      <c r="AK263" s="244"/>
      <c r="AL263" s="244"/>
      <c r="AM263" s="244"/>
      <c r="AN263" s="244"/>
      <c r="AO263" s="244"/>
      <c r="AP263" s="244"/>
      <c r="AQ263" s="245"/>
      <c r="AR263" s="134"/>
      <c r="AS263" s="125"/>
      <c r="AT263" s="125"/>
    </row>
    <row r="264" spans="1:46" ht="15" customHeight="1">
      <c r="A264" s="246"/>
      <c r="B264" s="247"/>
      <c r="C264" s="247"/>
      <c r="D264" s="247"/>
      <c r="E264" s="248"/>
      <c r="F264" s="246"/>
      <c r="G264" s="247"/>
      <c r="H264" s="247"/>
      <c r="I264" s="247"/>
      <c r="J264" s="247"/>
      <c r="K264" s="247"/>
      <c r="L264" s="247"/>
      <c r="M264" s="247"/>
      <c r="N264" s="247"/>
      <c r="O264" s="248"/>
      <c r="P264" s="246"/>
      <c r="Q264" s="247"/>
      <c r="R264" s="247"/>
      <c r="S264" s="247"/>
      <c r="T264" s="247"/>
      <c r="U264" s="247"/>
      <c r="V264" s="247"/>
      <c r="W264" s="247"/>
      <c r="X264" s="247"/>
      <c r="Y264" s="247"/>
      <c r="Z264" s="248"/>
      <c r="AA264" s="246"/>
      <c r="AB264" s="247"/>
      <c r="AC264" s="247"/>
      <c r="AD264" s="247"/>
      <c r="AE264" s="247"/>
      <c r="AF264" s="248"/>
      <c r="AG264" s="246"/>
      <c r="AH264" s="247"/>
      <c r="AI264" s="247"/>
      <c r="AJ264" s="247"/>
      <c r="AK264" s="247"/>
      <c r="AL264" s="247"/>
      <c r="AM264" s="247"/>
      <c r="AN264" s="247"/>
      <c r="AO264" s="247"/>
      <c r="AP264" s="247"/>
      <c r="AQ264" s="248"/>
      <c r="AR264" s="134"/>
      <c r="AS264" s="125"/>
      <c r="AT264" s="125"/>
    </row>
    <row r="265" spans="1:46" ht="15" customHeight="1">
      <c r="A265" s="249"/>
      <c r="B265" s="250"/>
      <c r="C265" s="250"/>
      <c r="D265" s="250"/>
      <c r="E265" s="251"/>
      <c r="F265" s="249"/>
      <c r="G265" s="250"/>
      <c r="H265" s="250"/>
      <c r="I265" s="250"/>
      <c r="J265" s="250"/>
      <c r="K265" s="250"/>
      <c r="L265" s="250"/>
      <c r="M265" s="250"/>
      <c r="N265" s="250"/>
      <c r="O265" s="251"/>
      <c r="P265" s="249"/>
      <c r="Q265" s="250"/>
      <c r="R265" s="250"/>
      <c r="S265" s="250"/>
      <c r="T265" s="250"/>
      <c r="U265" s="250"/>
      <c r="V265" s="250"/>
      <c r="W265" s="250"/>
      <c r="X265" s="250"/>
      <c r="Y265" s="250"/>
      <c r="Z265" s="251"/>
      <c r="AA265" s="249"/>
      <c r="AB265" s="250"/>
      <c r="AC265" s="250"/>
      <c r="AD265" s="250"/>
      <c r="AE265" s="250"/>
      <c r="AF265" s="251"/>
      <c r="AG265" s="249"/>
      <c r="AH265" s="250"/>
      <c r="AI265" s="250"/>
      <c r="AJ265" s="250"/>
      <c r="AK265" s="250"/>
      <c r="AL265" s="250"/>
      <c r="AM265" s="250"/>
      <c r="AN265" s="250"/>
      <c r="AO265" s="250"/>
      <c r="AP265" s="250"/>
      <c r="AQ265" s="251"/>
      <c r="AR265" s="134"/>
      <c r="AS265" s="125"/>
      <c r="AT265" s="125"/>
    </row>
    <row r="266" spans="1:46" ht="12.75" customHeight="1">
      <c r="AS266" s="125"/>
      <c r="AT266" s="125"/>
    </row>
    <row r="267" spans="1:46" ht="12.75" customHeight="1">
      <c r="AS267" s="125"/>
      <c r="AT267" s="125"/>
    </row>
    <row r="268" spans="1:46" ht="12.75" customHeight="1">
      <c r="AS268" s="125"/>
      <c r="AT268" s="125"/>
    </row>
    <row r="269" spans="1:46" ht="12.75" customHeight="1">
      <c r="AS269" s="125"/>
      <c r="AT269" s="125"/>
    </row>
    <row r="270" spans="1:46" ht="12.75" customHeight="1">
      <c r="AS270" s="125"/>
      <c r="AT270" s="125"/>
    </row>
    <row r="271" spans="1:46" ht="12.75" customHeight="1">
      <c r="AS271" s="125"/>
      <c r="AT271" s="125"/>
    </row>
    <row r="272" spans="1:46" ht="12.75" customHeight="1">
      <c r="AS272" s="125"/>
      <c r="AT272" s="125"/>
    </row>
    <row r="273" spans="45:46" ht="12.75" customHeight="1">
      <c r="AS273" s="125"/>
      <c r="AT273" s="125"/>
    </row>
    <row r="274" spans="45:46" ht="12.75" customHeight="1">
      <c r="AS274" s="125"/>
      <c r="AT274" s="125"/>
    </row>
    <row r="275" spans="45:46" ht="12.75" customHeight="1">
      <c r="AS275" s="125"/>
      <c r="AT275" s="125"/>
    </row>
    <row r="276" spans="45:46" ht="12.75" customHeight="1">
      <c r="AS276" s="125"/>
      <c r="AT276" s="125"/>
    </row>
    <row r="277" spans="45:46" ht="12.75" customHeight="1">
      <c r="AS277" s="125"/>
      <c r="AT277" s="125"/>
    </row>
    <row r="278" spans="45:46" ht="12.75" customHeight="1">
      <c r="AS278" s="125"/>
      <c r="AT278" s="125"/>
    </row>
    <row r="279" spans="45:46" ht="12.75" customHeight="1">
      <c r="AS279" s="125"/>
      <c r="AT279" s="125"/>
    </row>
    <row r="280" spans="45:46" ht="12.75" customHeight="1">
      <c r="AS280" s="125"/>
      <c r="AT280" s="125"/>
    </row>
    <row r="281" spans="45:46" ht="12.75" customHeight="1">
      <c r="AS281" s="125"/>
      <c r="AT281" s="125"/>
    </row>
    <row r="282" spans="45:46" ht="12.75" customHeight="1">
      <c r="AS282" s="125"/>
      <c r="AT282" s="125"/>
    </row>
    <row r="283" spans="45:46" ht="12.75" customHeight="1">
      <c r="AS283" s="125"/>
      <c r="AT283" s="125"/>
    </row>
    <row r="284" spans="45:46" ht="12.75" customHeight="1">
      <c r="AS284" s="125"/>
      <c r="AT284" s="125"/>
    </row>
    <row r="285" spans="45:46" ht="12.75" customHeight="1">
      <c r="AS285" s="125"/>
      <c r="AT285" s="125"/>
    </row>
    <row r="286" spans="45:46" ht="12.75" customHeight="1">
      <c r="AS286" s="125"/>
      <c r="AT286" s="125"/>
    </row>
    <row r="287" spans="45:46" ht="12.75" customHeight="1">
      <c r="AS287" s="125"/>
      <c r="AT287" s="125"/>
    </row>
    <row r="288" spans="45:46" ht="12.75" customHeight="1">
      <c r="AS288" s="125"/>
      <c r="AT288" s="125"/>
    </row>
    <row r="289" spans="45:46" ht="12.75" customHeight="1">
      <c r="AS289" s="125"/>
      <c r="AT289" s="125"/>
    </row>
    <row r="290" spans="45:46" ht="12.75" customHeight="1">
      <c r="AS290" s="125"/>
      <c r="AT290" s="125"/>
    </row>
    <row r="291" spans="45:46" ht="12.75" customHeight="1">
      <c r="AS291" s="125"/>
      <c r="AT291" s="125"/>
    </row>
    <row r="292" spans="45:46" ht="12.75" customHeight="1">
      <c r="AS292" s="125"/>
      <c r="AT292" s="125"/>
    </row>
    <row r="293" spans="45:46" ht="12.75" customHeight="1">
      <c r="AS293" s="125"/>
      <c r="AT293" s="125"/>
    </row>
    <row r="294" spans="45:46" ht="12.75" customHeight="1">
      <c r="AS294" s="125"/>
      <c r="AT294" s="125"/>
    </row>
    <row r="295" spans="45:46" ht="12.75" customHeight="1">
      <c r="AS295" s="125"/>
      <c r="AT295" s="125"/>
    </row>
    <row r="296" spans="45:46" ht="12.75" customHeight="1">
      <c r="AS296" s="125"/>
      <c r="AT296" s="125"/>
    </row>
    <row r="297" spans="45:46" ht="12.75" customHeight="1">
      <c r="AS297" s="125"/>
      <c r="AT297" s="125"/>
    </row>
    <row r="298" spans="45:46" ht="12.75" customHeight="1">
      <c r="AS298" s="125"/>
      <c r="AT298" s="125"/>
    </row>
    <row r="299" spans="45:46" ht="12.75" customHeight="1">
      <c r="AS299" s="125"/>
      <c r="AT299" s="125"/>
    </row>
    <row r="300" spans="45:46" ht="12.75" customHeight="1">
      <c r="AS300" s="125"/>
      <c r="AT300" s="125"/>
    </row>
    <row r="301" spans="45:46" ht="12.75" customHeight="1">
      <c r="AS301" s="125"/>
      <c r="AT301" s="125"/>
    </row>
    <row r="302" spans="45:46" ht="12.75" customHeight="1">
      <c r="AS302" s="125"/>
      <c r="AT302" s="125"/>
    </row>
    <row r="303" spans="45:46" ht="12.75" customHeight="1">
      <c r="AS303" s="125"/>
      <c r="AT303" s="125"/>
    </row>
    <row r="304" spans="45:46" ht="12.75" customHeight="1">
      <c r="AS304" s="125"/>
      <c r="AT304" s="125"/>
    </row>
    <row r="305" spans="45:46" ht="12.75" customHeight="1">
      <c r="AS305" s="125"/>
      <c r="AT305" s="125"/>
    </row>
    <row r="306" spans="45:46" ht="12.75" customHeight="1">
      <c r="AS306" s="125"/>
      <c r="AT306" s="125"/>
    </row>
    <row r="307" spans="45:46" ht="12.75" customHeight="1">
      <c r="AS307" s="125"/>
      <c r="AT307" s="125"/>
    </row>
    <row r="308" spans="45:46" ht="12.75" customHeight="1">
      <c r="AS308" s="125"/>
      <c r="AT308" s="125"/>
    </row>
    <row r="309" spans="45:46" ht="12.75" customHeight="1">
      <c r="AS309" s="125"/>
      <c r="AT309" s="125"/>
    </row>
    <row r="310" spans="45:46" ht="12.75" customHeight="1">
      <c r="AS310" s="125"/>
      <c r="AT310" s="125"/>
    </row>
    <row r="311" spans="45:46" ht="12.75" customHeight="1">
      <c r="AS311" s="125"/>
      <c r="AT311" s="125"/>
    </row>
    <row r="312" spans="45:46" ht="12.75" customHeight="1">
      <c r="AS312" s="125"/>
      <c r="AT312" s="125"/>
    </row>
    <row r="313" spans="45:46" ht="12.75" customHeight="1">
      <c r="AS313" s="125"/>
      <c r="AT313" s="125"/>
    </row>
    <row r="314" spans="45:46" ht="12.75" customHeight="1">
      <c r="AS314" s="125"/>
      <c r="AT314" s="125"/>
    </row>
    <row r="315" spans="45:46" ht="12.75" customHeight="1">
      <c r="AS315" s="125"/>
      <c r="AT315" s="125"/>
    </row>
    <row r="316" spans="45:46" ht="12.75" customHeight="1">
      <c r="AS316" s="125"/>
      <c r="AT316" s="125"/>
    </row>
    <row r="317" spans="45:46" ht="12.75" customHeight="1">
      <c r="AS317" s="125"/>
      <c r="AT317" s="125"/>
    </row>
    <row r="318" spans="45:46" ht="12.75" customHeight="1">
      <c r="AS318" s="125"/>
      <c r="AT318" s="125"/>
    </row>
    <row r="319" spans="45:46" ht="12.75" customHeight="1">
      <c r="AS319" s="125"/>
      <c r="AT319" s="125"/>
    </row>
    <row r="320" spans="45:46" ht="12.75" customHeight="1">
      <c r="AS320" s="125"/>
      <c r="AT320" s="125"/>
    </row>
    <row r="321" spans="45:46" ht="12.75" customHeight="1">
      <c r="AS321" s="125"/>
      <c r="AT321" s="125"/>
    </row>
    <row r="322" spans="45:46" ht="12.75" customHeight="1">
      <c r="AS322" s="125"/>
      <c r="AT322" s="125"/>
    </row>
    <row r="323" spans="45:46" ht="12.75" customHeight="1">
      <c r="AS323" s="125"/>
      <c r="AT323" s="125"/>
    </row>
    <row r="324" spans="45:46" ht="12.75" customHeight="1">
      <c r="AS324" s="125"/>
      <c r="AT324" s="125"/>
    </row>
    <row r="325" spans="45:46" ht="12.75" customHeight="1">
      <c r="AS325" s="125"/>
      <c r="AT325" s="125"/>
    </row>
    <row r="326" spans="45:46" ht="12.75" customHeight="1">
      <c r="AS326" s="125"/>
      <c r="AT326" s="125"/>
    </row>
    <row r="327" spans="45:46" ht="12.75" customHeight="1">
      <c r="AS327" s="125"/>
      <c r="AT327" s="125"/>
    </row>
    <row r="328" spans="45:46" ht="12.75" customHeight="1">
      <c r="AS328" s="125"/>
      <c r="AT328" s="125"/>
    </row>
    <row r="329" spans="45:46" ht="12.75" customHeight="1">
      <c r="AS329" s="125"/>
      <c r="AT329" s="125"/>
    </row>
    <row r="330" spans="45:46" ht="12.75" customHeight="1">
      <c r="AS330" s="125"/>
      <c r="AT330" s="125"/>
    </row>
    <row r="331" spans="45:46" ht="12.75" customHeight="1">
      <c r="AS331" s="125"/>
      <c r="AT331" s="125"/>
    </row>
    <row r="332" spans="45:46" ht="12.75" customHeight="1">
      <c r="AS332" s="125"/>
      <c r="AT332" s="125"/>
    </row>
    <row r="333" spans="45:46" ht="12.75" customHeight="1">
      <c r="AS333" s="125"/>
      <c r="AT333" s="125"/>
    </row>
    <row r="334" spans="45:46" ht="12.75" customHeight="1">
      <c r="AS334" s="125"/>
      <c r="AT334" s="125"/>
    </row>
    <row r="335" spans="45:46" ht="12.75" customHeight="1">
      <c r="AS335" s="125"/>
      <c r="AT335" s="125"/>
    </row>
    <row r="336" spans="45:46" ht="12.75" customHeight="1">
      <c r="AS336" s="125"/>
      <c r="AT336" s="125"/>
    </row>
    <row r="337" spans="45:46" ht="12.75" customHeight="1">
      <c r="AS337" s="125"/>
      <c r="AT337" s="125"/>
    </row>
    <row r="338" spans="45:46" ht="12.75" customHeight="1">
      <c r="AS338" s="125"/>
      <c r="AT338" s="125"/>
    </row>
    <row r="339" spans="45:46" ht="12.75" customHeight="1">
      <c r="AS339" s="125"/>
      <c r="AT339" s="125"/>
    </row>
    <row r="340" spans="45:46" ht="12.75" customHeight="1">
      <c r="AS340" s="125"/>
      <c r="AT340" s="125"/>
    </row>
    <row r="341" spans="45:46" ht="12.75" customHeight="1">
      <c r="AS341" s="125"/>
      <c r="AT341" s="125"/>
    </row>
    <row r="342" spans="45:46" ht="12.75" customHeight="1">
      <c r="AS342" s="125"/>
      <c r="AT342" s="125"/>
    </row>
    <row r="343" spans="45:46" ht="12.75" customHeight="1">
      <c r="AS343" s="125"/>
      <c r="AT343" s="125"/>
    </row>
    <row r="344" spans="45:46" ht="12.75" customHeight="1">
      <c r="AS344" s="125"/>
      <c r="AT344" s="125"/>
    </row>
    <row r="345" spans="45:46" ht="12.75" customHeight="1">
      <c r="AS345" s="125"/>
      <c r="AT345" s="125"/>
    </row>
    <row r="346" spans="45:46" ht="12.75" customHeight="1">
      <c r="AS346" s="125"/>
      <c r="AT346" s="125"/>
    </row>
    <row r="347" spans="45:46" ht="12.75" customHeight="1">
      <c r="AS347" s="125"/>
      <c r="AT347" s="125"/>
    </row>
    <row r="348" spans="45:46" ht="12.75" customHeight="1">
      <c r="AS348" s="125"/>
      <c r="AT348" s="125"/>
    </row>
    <row r="349" spans="45:46" ht="12.75" customHeight="1">
      <c r="AS349" s="125"/>
      <c r="AT349" s="125"/>
    </row>
    <row r="350" spans="45:46" ht="12.75" customHeight="1">
      <c r="AS350" s="125"/>
      <c r="AT350" s="125"/>
    </row>
    <row r="351" spans="45:46" ht="12.75" customHeight="1">
      <c r="AS351" s="125"/>
      <c r="AT351" s="125"/>
    </row>
    <row r="352" spans="45:46" ht="12.75" customHeight="1">
      <c r="AS352" s="125"/>
      <c r="AT352" s="125"/>
    </row>
    <row r="353" spans="45:46" ht="12.75" customHeight="1">
      <c r="AS353" s="125"/>
      <c r="AT353" s="125"/>
    </row>
    <row r="354" spans="45:46" ht="12.75" customHeight="1">
      <c r="AS354" s="125"/>
      <c r="AT354" s="125"/>
    </row>
    <row r="355" spans="45:46" ht="12.75" customHeight="1">
      <c r="AS355" s="125"/>
      <c r="AT355" s="125"/>
    </row>
    <row r="356" spans="45:46" ht="12.75" customHeight="1">
      <c r="AS356" s="125"/>
      <c r="AT356" s="125"/>
    </row>
    <row r="357" spans="45:46" ht="12.75" customHeight="1">
      <c r="AS357" s="125"/>
      <c r="AT357" s="125"/>
    </row>
    <row r="358" spans="45:46" ht="12.75" customHeight="1">
      <c r="AS358" s="125"/>
      <c r="AT358" s="125"/>
    </row>
    <row r="359" spans="45:46" ht="12.75" customHeight="1">
      <c r="AS359" s="125"/>
      <c r="AT359" s="125"/>
    </row>
    <row r="360" spans="45:46" ht="12.75" customHeight="1">
      <c r="AS360" s="125"/>
      <c r="AT360" s="125"/>
    </row>
    <row r="361" spans="45:46" ht="12.75" customHeight="1">
      <c r="AS361" s="125"/>
      <c r="AT361" s="125"/>
    </row>
    <row r="362" spans="45:46" ht="12.75" customHeight="1">
      <c r="AS362" s="125"/>
      <c r="AT362" s="125"/>
    </row>
    <row r="363" spans="45:46" ht="12.75" customHeight="1">
      <c r="AS363" s="125"/>
      <c r="AT363" s="125"/>
    </row>
    <row r="364" spans="45:46" ht="12.75" customHeight="1">
      <c r="AS364" s="125"/>
      <c r="AT364" s="125"/>
    </row>
    <row r="365" spans="45:46" ht="12.75" customHeight="1">
      <c r="AS365" s="125"/>
      <c r="AT365" s="125"/>
    </row>
    <row r="366" spans="45:46" ht="12.75" customHeight="1">
      <c r="AS366" s="125"/>
      <c r="AT366" s="125"/>
    </row>
    <row r="367" spans="45:46" ht="12.75" customHeight="1">
      <c r="AS367" s="125"/>
      <c r="AT367" s="125"/>
    </row>
    <row r="368" spans="45:46" ht="12.75" customHeight="1">
      <c r="AS368" s="125"/>
      <c r="AT368" s="125"/>
    </row>
    <row r="369" spans="45:46" ht="12.75" customHeight="1">
      <c r="AS369" s="125"/>
      <c r="AT369" s="125"/>
    </row>
    <row r="370" spans="45:46" ht="12.75" customHeight="1">
      <c r="AS370" s="125"/>
      <c r="AT370" s="125"/>
    </row>
    <row r="371" spans="45:46" ht="12.75" customHeight="1">
      <c r="AS371" s="125"/>
      <c r="AT371" s="125"/>
    </row>
    <row r="372" spans="45:46" ht="12.75" customHeight="1">
      <c r="AS372" s="125"/>
      <c r="AT372" s="125"/>
    </row>
    <row r="373" spans="45:46" ht="12.75" customHeight="1">
      <c r="AS373" s="125"/>
      <c r="AT373" s="125"/>
    </row>
    <row r="374" spans="45:46" ht="12.75" customHeight="1">
      <c r="AS374" s="125"/>
      <c r="AT374" s="125"/>
    </row>
    <row r="375" spans="45:46" ht="12.75" customHeight="1">
      <c r="AS375" s="125"/>
      <c r="AT375" s="125"/>
    </row>
    <row r="376" spans="45:46" ht="12.75" customHeight="1">
      <c r="AS376" s="125"/>
      <c r="AT376" s="125"/>
    </row>
    <row r="377" spans="45:46" ht="12.75" customHeight="1">
      <c r="AS377" s="125"/>
      <c r="AT377" s="125"/>
    </row>
    <row r="378" spans="45:46" ht="12.75" customHeight="1">
      <c r="AS378" s="125"/>
      <c r="AT378" s="125"/>
    </row>
    <row r="379" spans="45:46" ht="12.75" customHeight="1">
      <c r="AS379" s="125"/>
      <c r="AT379" s="125"/>
    </row>
    <row r="380" spans="45:46" ht="12.75" customHeight="1">
      <c r="AS380" s="125"/>
      <c r="AT380" s="125"/>
    </row>
    <row r="381" spans="45:46" ht="12.75" customHeight="1">
      <c r="AS381" s="125"/>
      <c r="AT381" s="125"/>
    </row>
    <row r="382" spans="45:46" ht="12.75" customHeight="1">
      <c r="AS382" s="125"/>
      <c r="AT382" s="125"/>
    </row>
    <row r="383" spans="45:46" ht="12.75" customHeight="1">
      <c r="AS383" s="125"/>
      <c r="AT383" s="125"/>
    </row>
    <row r="384" spans="45:46" ht="12.75" customHeight="1">
      <c r="AS384" s="125"/>
      <c r="AT384" s="125"/>
    </row>
    <row r="385" spans="45:46" ht="12.75" customHeight="1">
      <c r="AS385" s="125"/>
      <c r="AT385" s="125"/>
    </row>
    <row r="386" spans="45:46" ht="12.75" customHeight="1">
      <c r="AS386" s="125"/>
      <c r="AT386" s="125"/>
    </row>
    <row r="387" spans="45:46" ht="12.75" customHeight="1">
      <c r="AS387" s="125"/>
      <c r="AT387" s="125"/>
    </row>
    <row r="388" spans="45:46" ht="12.75" customHeight="1">
      <c r="AS388" s="125"/>
      <c r="AT388" s="125"/>
    </row>
    <row r="389" spans="45:46" ht="12.75" customHeight="1">
      <c r="AS389" s="125"/>
      <c r="AT389" s="125"/>
    </row>
    <row r="390" spans="45:46" ht="12.75" customHeight="1">
      <c r="AS390" s="125"/>
      <c r="AT390" s="125"/>
    </row>
    <row r="391" spans="45:46" ht="12.75" customHeight="1">
      <c r="AS391" s="125"/>
      <c r="AT391" s="125"/>
    </row>
    <row r="392" spans="45:46" ht="12.75" customHeight="1">
      <c r="AS392" s="125"/>
      <c r="AT392" s="125"/>
    </row>
    <row r="393" spans="45:46" ht="12.75" customHeight="1">
      <c r="AS393" s="125"/>
      <c r="AT393" s="125"/>
    </row>
    <row r="394" spans="45:46" ht="12.75" customHeight="1">
      <c r="AS394" s="125"/>
      <c r="AT394" s="125"/>
    </row>
    <row r="395" spans="45:46" ht="12.75" customHeight="1">
      <c r="AS395" s="125"/>
      <c r="AT395" s="125"/>
    </row>
    <row r="396" spans="45:46" ht="12.75" customHeight="1">
      <c r="AS396" s="125"/>
      <c r="AT396" s="125"/>
    </row>
    <row r="397" spans="45:46" ht="12.75" customHeight="1">
      <c r="AS397" s="125"/>
      <c r="AT397" s="125"/>
    </row>
    <row r="398" spans="45:46" ht="12.75" customHeight="1">
      <c r="AS398" s="125"/>
      <c r="AT398" s="125"/>
    </row>
    <row r="399" spans="45:46" ht="12.75" customHeight="1">
      <c r="AS399" s="125"/>
      <c r="AT399" s="125"/>
    </row>
    <row r="400" spans="45:46" ht="12.75" customHeight="1">
      <c r="AS400" s="125"/>
      <c r="AT400" s="125"/>
    </row>
    <row r="401" spans="45:46" ht="12.75" customHeight="1">
      <c r="AS401" s="125"/>
      <c r="AT401" s="125"/>
    </row>
    <row r="402" spans="45:46" ht="12.75" customHeight="1">
      <c r="AS402" s="125"/>
      <c r="AT402" s="125"/>
    </row>
    <row r="403" spans="45:46" ht="12.75" customHeight="1">
      <c r="AS403" s="125"/>
      <c r="AT403" s="125"/>
    </row>
    <row r="404" spans="45:46" ht="12.75" customHeight="1">
      <c r="AS404" s="125"/>
      <c r="AT404" s="125"/>
    </row>
    <row r="405" spans="45:46" ht="12.75" customHeight="1">
      <c r="AS405" s="125"/>
      <c r="AT405" s="125"/>
    </row>
    <row r="406" spans="45:46" ht="12.75" customHeight="1">
      <c r="AS406" s="125"/>
      <c r="AT406" s="125"/>
    </row>
    <row r="407" spans="45:46" ht="12.75" customHeight="1">
      <c r="AS407" s="125"/>
      <c r="AT407" s="125"/>
    </row>
    <row r="408" spans="45:46" ht="12.75" customHeight="1">
      <c r="AS408" s="125"/>
      <c r="AT408" s="125"/>
    </row>
    <row r="409" spans="45:46" ht="12.75" customHeight="1">
      <c r="AS409" s="125"/>
      <c r="AT409" s="125"/>
    </row>
    <row r="410" spans="45:46" ht="12.75" customHeight="1">
      <c r="AS410" s="125"/>
      <c r="AT410" s="125"/>
    </row>
    <row r="411" spans="45:46" ht="12.75" customHeight="1">
      <c r="AS411" s="125"/>
      <c r="AT411" s="125"/>
    </row>
    <row r="412" spans="45:46" ht="12.75" customHeight="1">
      <c r="AS412" s="125"/>
      <c r="AT412" s="125"/>
    </row>
    <row r="413" spans="45:46" ht="12.75" customHeight="1">
      <c r="AS413" s="125"/>
      <c r="AT413" s="125"/>
    </row>
    <row r="414" spans="45:46" ht="12.75" customHeight="1">
      <c r="AS414" s="125"/>
      <c r="AT414" s="125"/>
    </row>
    <row r="415" spans="45:46" ht="12.75" customHeight="1">
      <c r="AS415" s="125"/>
      <c r="AT415" s="125"/>
    </row>
    <row r="416" spans="45:46" ht="12.75" customHeight="1">
      <c r="AS416" s="125"/>
      <c r="AT416" s="125"/>
    </row>
    <row r="417" spans="45:46" ht="12.75" customHeight="1">
      <c r="AS417" s="125"/>
      <c r="AT417" s="125"/>
    </row>
    <row r="418" spans="45:46" ht="12.75" customHeight="1">
      <c r="AS418" s="125"/>
      <c r="AT418" s="125"/>
    </row>
    <row r="419" spans="45:46" ht="12.75" customHeight="1">
      <c r="AS419" s="125"/>
      <c r="AT419" s="125"/>
    </row>
    <row r="420" spans="45:46" ht="12.75" customHeight="1">
      <c r="AS420" s="125"/>
      <c r="AT420" s="125"/>
    </row>
    <row r="421" spans="45:46" ht="12.75" customHeight="1">
      <c r="AS421" s="125"/>
      <c r="AT421" s="125"/>
    </row>
    <row r="422" spans="45:46" ht="12.75" customHeight="1">
      <c r="AS422" s="125"/>
      <c r="AT422" s="125"/>
    </row>
    <row r="423" spans="45:46" ht="12.75" customHeight="1">
      <c r="AS423" s="125"/>
      <c r="AT423" s="125"/>
    </row>
    <row r="424" spans="45:46" ht="12.75" customHeight="1">
      <c r="AS424" s="125"/>
      <c r="AT424" s="125"/>
    </row>
    <row r="425" spans="45:46" ht="12.75" customHeight="1">
      <c r="AS425" s="125"/>
      <c r="AT425" s="125"/>
    </row>
    <row r="426" spans="45:46" ht="12.75" customHeight="1">
      <c r="AS426" s="125"/>
      <c r="AT426" s="125"/>
    </row>
    <row r="427" spans="45:46" ht="12.75" customHeight="1">
      <c r="AS427" s="125"/>
      <c r="AT427" s="125"/>
    </row>
    <row r="428" spans="45:46" ht="12.75" customHeight="1">
      <c r="AS428" s="125"/>
      <c r="AT428" s="125"/>
    </row>
    <row r="429" spans="45:46" ht="12.75" customHeight="1">
      <c r="AS429" s="125"/>
      <c r="AT429" s="125"/>
    </row>
    <row r="430" spans="45:46" ht="12.75" customHeight="1">
      <c r="AS430" s="125"/>
      <c r="AT430" s="125"/>
    </row>
    <row r="431" spans="45:46" ht="12.75" customHeight="1">
      <c r="AS431" s="125"/>
      <c r="AT431" s="125"/>
    </row>
    <row r="432" spans="45:46" ht="12.75" customHeight="1">
      <c r="AS432" s="125"/>
      <c r="AT432" s="125"/>
    </row>
    <row r="433" spans="45:46" ht="12.75" customHeight="1">
      <c r="AS433" s="125"/>
      <c r="AT433" s="125"/>
    </row>
    <row r="434" spans="45:46" ht="12.75" customHeight="1">
      <c r="AS434" s="125"/>
      <c r="AT434" s="125"/>
    </row>
    <row r="435" spans="45:46" ht="12.75" customHeight="1">
      <c r="AS435" s="125"/>
      <c r="AT435" s="125"/>
    </row>
    <row r="436" spans="45:46" ht="12.75" customHeight="1">
      <c r="AS436" s="125"/>
      <c r="AT436" s="125"/>
    </row>
    <row r="437" spans="45:46" ht="12.75" customHeight="1">
      <c r="AS437" s="125"/>
      <c r="AT437" s="125"/>
    </row>
    <row r="438" spans="45:46" ht="12.75" customHeight="1">
      <c r="AS438" s="125"/>
      <c r="AT438" s="125"/>
    </row>
    <row r="439" spans="45:46" ht="12.75" customHeight="1">
      <c r="AS439" s="125"/>
      <c r="AT439" s="125"/>
    </row>
    <row r="440" spans="45:46" ht="12.75" customHeight="1">
      <c r="AS440" s="125"/>
      <c r="AT440" s="125"/>
    </row>
    <row r="441" spans="45:46" ht="12.75" customHeight="1">
      <c r="AS441" s="125"/>
      <c r="AT441" s="125"/>
    </row>
    <row r="442" spans="45:46" ht="12.75" customHeight="1">
      <c r="AS442" s="125"/>
      <c r="AT442" s="125"/>
    </row>
    <row r="443" spans="45:46" ht="12.75" customHeight="1">
      <c r="AS443" s="125"/>
      <c r="AT443" s="125"/>
    </row>
    <row r="444" spans="45:46" ht="12.75" customHeight="1">
      <c r="AS444" s="125"/>
      <c r="AT444" s="125"/>
    </row>
    <row r="445" spans="45:46" ht="12.75" customHeight="1">
      <c r="AS445" s="125"/>
      <c r="AT445" s="125"/>
    </row>
    <row r="446" spans="45:46" ht="12.75" customHeight="1">
      <c r="AS446" s="125"/>
      <c r="AT446" s="125"/>
    </row>
  </sheetData>
  <sheetProtection password="C663" sheet="1" objects="1" scenarios="1" selectLockedCells="1"/>
  <dataConsolidate/>
  <mergeCells count="245">
    <mergeCell ref="AH45:AO45"/>
    <mergeCell ref="C148:AP155"/>
    <mergeCell ref="AS6:BT8"/>
    <mergeCell ref="A234:AQ239"/>
    <mergeCell ref="M97:P97"/>
    <mergeCell ref="M99:P99"/>
    <mergeCell ref="M101:P101"/>
    <mergeCell ref="M103:P103"/>
    <mergeCell ref="M105:P105"/>
    <mergeCell ref="L83:AP83"/>
    <mergeCell ref="AC222:AD222"/>
    <mergeCell ref="W188:X188"/>
    <mergeCell ref="M192:AP192"/>
    <mergeCell ref="R194:S194"/>
    <mergeCell ref="T194:U194"/>
    <mergeCell ref="W194:X194"/>
    <mergeCell ref="M198:AP198"/>
    <mergeCell ref="R161:S161"/>
    <mergeCell ref="T161:U161"/>
    <mergeCell ref="W161:X161"/>
    <mergeCell ref="Z161:AA161"/>
    <mergeCell ref="Z168:AA168"/>
    <mergeCell ref="B126:H126"/>
    <mergeCell ref="I126:J126"/>
    <mergeCell ref="A248:E250"/>
    <mergeCell ref="F248:O250"/>
    <mergeCell ref="P248:Z250"/>
    <mergeCell ref="AA248:AF250"/>
    <mergeCell ref="AG248:AQ250"/>
    <mergeCell ref="A251:E253"/>
    <mergeCell ref="F251:O253"/>
    <mergeCell ref="P251:Z253"/>
    <mergeCell ref="AA251:AF253"/>
    <mergeCell ref="AG251:AQ253"/>
    <mergeCell ref="A263:E265"/>
    <mergeCell ref="F263:O265"/>
    <mergeCell ref="P263:Z265"/>
    <mergeCell ref="AA263:AF265"/>
    <mergeCell ref="AG263:AQ265"/>
    <mergeCell ref="A254:E256"/>
    <mergeCell ref="F254:O256"/>
    <mergeCell ref="P254:Z256"/>
    <mergeCell ref="AA254:AF256"/>
    <mergeCell ref="AG254:AQ256"/>
    <mergeCell ref="A257:E259"/>
    <mergeCell ref="F257:O259"/>
    <mergeCell ref="P257:Z259"/>
    <mergeCell ref="AA257:AF259"/>
    <mergeCell ref="AG257:AQ259"/>
    <mergeCell ref="A260:E262"/>
    <mergeCell ref="F260:O262"/>
    <mergeCell ref="P260:Z262"/>
    <mergeCell ref="AA260:AF262"/>
    <mergeCell ref="AG260:AQ262"/>
    <mergeCell ref="A245:E247"/>
    <mergeCell ref="AA245:AF247"/>
    <mergeCell ref="G246:N246"/>
    <mergeCell ref="AH246:AP246"/>
    <mergeCell ref="R200:S200"/>
    <mergeCell ref="T200:U200"/>
    <mergeCell ref="W200:X200"/>
    <mergeCell ref="M204:AP204"/>
    <mergeCell ref="R206:S206"/>
    <mergeCell ref="T206:U206"/>
    <mergeCell ref="W206:X206"/>
    <mergeCell ref="AE210:AO210"/>
    <mergeCell ref="AE212:AO212"/>
    <mergeCell ref="AB214:AC214"/>
    <mergeCell ref="AD214:AE214"/>
    <mergeCell ref="AG214:AH214"/>
    <mergeCell ref="AM214:AN214"/>
    <mergeCell ref="V216:W216"/>
    <mergeCell ref="X216:Y216"/>
    <mergeCell ref="AA216:AB216"/>
    <mergeCell ref="AI222:AJ222"/>
    <mergeCell ref="X230:Y230"/>
    <mergeCell ref="Z230:AA230"/>
    <mergeCell ref="AC230:AD230"/>
    <mergeCell ref="R176:S176"/>
    <mergeCell ref="T176:U176"/>
    <mergeCell ref="W176:X176"/>
    <mergeCell ref="B128:H128"/>
    <mergeCell ref="I128:J128"/>
    <mergeCell ref="L128:M128"/>
    <mergeCell ref="O128:P128"/>
    <mergeCell ref="V128:AO128"/>
    <mergeCell ref="S134:X134"/>
    <mergeCell ref="Y134:Z134"/>
    <mergeCell ref="AB134:AC134"/>
    <mergeCell ref="AE134:AF134"/>
    <mergeCell ref="AJ134:AP134"/>
    <mergeCell ref="T164:U164"/>
    <mergeCell ref="W164:X164"/>
    <mergeCell ref="Z164:AA164"/>
    <mergeCell ref="R166:S166"/>
    <mergeCell ref="T166:U166"/>
    <mergeCell ref="W166:X166"/>
    <mergeCell ref="Z166:AA166"/>
    <mergeCell ref="B125:H125"/>
    <mergeCell ref="I125:J125"/>
    <mergeCell ref="L125:M125"/>
    <mergeCell ref="O125:P125"/>
    <mergeCell ref="V125:AO125"/>
    <mergeCell ref="L126:M126"/>
    <mergeCell ref="O126:P126"/>
    <mergeCell ref="V126:AO126"/>
    <mergeCell ref="M174:AP174"/>
    <mergeCell ref="T101:Y101"/>
    <mergeCell ref="M98:P98"/>
    <mergeCell ref="M100:P100"/>
    <mergeCell ref="M102:P102"/>
    <mergeCell ref="M104:P104"/>
    <mergeCell ref="T110:Y110"/>
    <mergeCell ref="AD110:AJ110"/>
    <mergeCell ref="Z115:AB115"/>
    <mergeCell ref="Z117:AB117"/>
    <mergeCell ref="M46:AP46"/>
    <mergeCell ref="M47:AP47"/>
    <mergeCell ref="K48:AP48"/>
    <mergeCell ref="AI49:AO49"/>
    <mergeCell ref="K38:M38"/>
    <mergeCell ref="K49:M49"/>
    <mergeCell ref="AE8:AF8"/>
    <mergeCell ref="AG8:AH8"/>
    <mergeCell ref="AJ8:AK8"/>
    <mergeCell ref="AM8:AN8"/>
    <mergeCell ref="X9:AO9"/>
    <mergeCell ref="AC10:AO10"/>
    <mergeCell ref="AC13:AO13"/>
    <mergeCell ref="M16:AP16"/>
    <mergeCell ref="M17:AP17"/>
    <mergeCell ref="K18:W18"/>
    <mergeCell ref="K19:AQ19"/>
    <mergeCell ref="K20:W20"/>
    <mergeCell ref="M24:AP24"/>
    <mergeCell ref="M25:AP25"/>
    <mergeCell ref="K26:W26"/>
    <mergeCell ref="K27:AQ27"/>
    <mergeCell ref="K28:W28"/>
    <mergeCell ref="AH33:AO33"/>
    <mergeCell ref="Y33:AC33"/>
    <mergeCell ref="F37:G37"/>
    <mergeCell ref="X38:AB38"/>
    <mergeCell ref="F40:G40"/>
    <mergeCell ref="K44:M44"/>
    <mergeCell ref="K33:M33"/>
    <mergeCell ref="M36:AP36"/>
    <mergeCell ref="K37:AP37"/>
    <mergeCell ref="AI38:AO38"/>
    <mergeCell ref="K39:R39"/>
    <mergeCell ref="K40:AQ40"/>
    <mergeCell ref="K41:V41"/>
    <mergeCell ref="AH34:AO34"/>
    <mergeCell ref="M35:AP35"/>
    <mergeCell ref="Y44:AC44"/>
    <mergeCell ref="AH44:AO44"/>
    <mergeCell ref="F48:G48"/>
    <mergeCell ref="X49:AB49"/>
    <mergeCell ref="F51:G51"/>
    <mergeCell ref="K51:AQ51"/>
    <mergeCell ref="K52:V52"/>
    <mergeCell ref="T100:Y100"/>
    <mergeCell ref="AD100:AJ100"/>
    <mergeCell ref="M70:AP70"/>
    <mergeCell ref="M59:AP59"/>
    <mergeCell ref="K50:R50"/>
    <mergeCell ref="S69:T69"/>
    <mergeCell ref="U69:V69"/>
    <mergeCell ref="X69:Y69"/>
    <mergeCell ref="F56:G56"/>
    <mergeCell ref="M56:AP56"/>
    <mergeCell ref="M57:AP57"/>
    <mergeCell ref="M58:AP58"/>
    <mergeCell ref="AI220:AJ220"/>
    <mergeCell ref="T97:Y97"/>
    <mergeCell ref="AD97:AJ97"/>
    <mergeCell ref="T98:Y98"/>
    <mergeCell ref="AD98:AJ98"/>
    <mergeCell ref="T99:Y99"/>
    <mergeCell ref="AD99:AJ99"/>
    <mergeCell ref="T121:AO121"/>
    <mergeCell ref="AJ135:AP135"/>
    <mergeCell ref="S140:X140"/>
    <mergeCell ref="Y140:Z140"/>
    <mergeCell ref="AB140:AC140"/>
    <mergeCell ref="AE140:AF140"/>
    <mergeCell ref="M180:AP180"/>
    <mergeCell ref="R182:S182"/>
    <mergeCell ref="T182:U182"/>
    <mergeCell ref="W162:X162"/>
    <mergeCell ref="Z162:AA162"/>
    <mergeCell ref="R164:S164"/>
    <mergeCell ref="AJ140:AP140"/>
    <mergeCell ref="T103:Y103"/>
    <mergeCell ref="AD103:AJ103"/>
    <mergeCell ref="T104:Y104"/>
    <mergeCell ref="AD104:AJ104"/>
    <mergeCell ref="B127:H127"/>
    <mergeCell ref="I127:J127"/>
    <mergeCell ref="L127:M127"/>
    <mergeCell ref="O127:P127"/>
    <mergeCell ref="V127:AO127"/>
    <mergeCell ref="AH73:AQ75"/>
    <mergeCell ref="Q82:AD82"/>
    <mergeCell ref="AD89:AM89"/>
    <mergeCell ref="Q90:S90"/>
    <mergeCell ref="Z90:AB90"/>
    <mergeCell ref="M91:S91"/>
    <mergeCell ref="M92:S92"/>
    <mergeCell ref="M93:S93"/>
    <mergeCell ref="T105:Y105"/>
    <mergeCell ref="AD105:AJ105"/>
    <mergeCell ref="T107:Y107"/>
    <mergeCell ref="AD107:AJ107"/>
    <mergeCell ref="AD101:AJ101"/>
    <mergeCell ref="T102:Y102"/>
    <mergeCell ref="AD102:AJ102"/>
    <mergeCell ref="M106:P106"/>
    <mergeCell ref="M107:P107"/>
    <mergeCell ref="F108:G108"/>
    <mergeCell ref="T108:Y108"/>
    <mergeCell ref="AJ141:AP141"/>
    <mergeCell ref="R162:S162"/>
    <mergeCell ref="AU232:BB233"/>
    <mergeCell ref="BC232:CS233"/>
    <mergeCell ref="M64:AP67"/>
    <mergeCell ref="T106:Y106"/>
    <mergeCell ref="AD106:AJ106"/>
    <mergeCell ref="X222:Y222"/>
    <mergeCell ref="Z222:AA222"/>
    <mergeCell ref="T162:U162"/>
    <mergeCell ref="R168:S168"/>
    <mergeCell ref="T168:U168"/>
    <mergeCell ref="W168:X168"/>
    <mergeCell ref="W182:X182"/>
    <mergeCell ref="M186:AP186"/>
    <mergeCell ref="R188:S188"/>
    <mergeCell ref="T188:U188"/>
    <mergeCell ref="AD108:AJ108"/>
    <mergeCell ref="T109:Y109"/>
    <mergeCell ref="AD109:AJ109"/>
    <mergeCell ref="AG216:AH216"/>
    <mergeCell ref="X220:Y220"/>
    <mergeCell ref="Z220:AA220"/>
    <mergeCell ref="AC220:AD220"/>
  </mergeCells>
  <phoneticPr fontId="2"/>
  <conditionalFormatting sqref="AN240:AN267 AS11:AS24">
    <cfRule type="cellIs" dxfId="58" priority="106" operator="equal">
      <formula>"NG"</formula>
    </cfRule>
  </conditionalFormatting>
  <conditionalFormatting sqref="AN240:AN267 AS34:AS35 AS37:AS38 AS11:AS32">
    <cfRule type="containsText" dxfId="57" priority="78" operator="containsText" text="NG">
      <formula>NOT(ISERROR(SEARCH("NG",AN11)))</formula>
    </cfRule>
  </conditionalFormatting>
  <conditionalFormatting sqref="AU5">
    <cfRule type="expression" dxfId="56" priority="91">
      <formula>OR(AU$5&lt;&gt;"")</formula>
    </cfRule>
  </conditionalFormatting>
  <conditionalFormatting sqref="AS32 AS34:AS35">
    <cfRule type="cellIs" dxfId="55" priority="79" operator="equal">
      <formula>"NG"</formula>
    </cfRule>
  </conditionalFormatting>
  <conditionalFormatting sqref="AS1:AS2 AS239:AS1048576 AS42:AS55 AS60:AS61 AS68 AS88:AS89 AS94:AS96 AS103:AS106">
    <cfRule type="containsText" dxfId="54" priority="74" operator="containsText" text="NG">
      <formula>NOT(ISERROR(SEARCH("NG",AS1)))</formula>
    </cfRule>
  </conditionalFormatting>
  <conditionalFormatting sqref="AK7:AR7">
    <cfRule type="expression" dxfId="53" priority="108">
      <formula>OR(AT$5&lt;&gt;"")</formula>
    </cfRule>
  </conditionalFormatting>
  <conditionalFormatting sqref="AS6:BT8">
    <cfRule type="expression" dxfId="52" priority="69">
      <formula>OR(AS$6&lt;&gt;"")</formula>
    </cfRule>
  </conditionalFormatting>
  <conditionalFormatting sqref="AS10">
    <cfRule type="containsText" dxfId="51" priority="72" operator="containsText" text="NG">
      <formula>NOT(ISERROR(SEARCH("NG",AS10)))</formula>
    </cfRule>
  </conditionalFormatting>
  <conditionalFormatting sqref="AS31 AS1:AS2 AS29 AS68 AS88:AS89 AS239:AS1048576 AS37:AS38 AS42:AS55 AS60:AS61 AS94:AS96 AS103:AS106">
    <cfRule type="cellIs" dxfId="50" priority="99" operator="equal">
      <formula>"NG"</formula>
    </cfRule>
  </conditionalFormatting>
  <conditionalFormatting sqref="AS25:AS28">
    <cfRule type="cellIs" dxfId="49" priority="80" operator="equal">
      <formula>"NG"</formula>
    </cfRule>
  </conditionalFormatting>
  <conditionalFormatting sqref="BV178:CS178 BH177:BU177">
    <cfRule type="expression" dxfId="48" priority="109">
      <formula>OR(BG$177&lt;&gt;"")</formula>
    </cfRule>
  </conditionalFormatting>
  <conditionalFormatting sqref="AS56:AS59">
    <cfRule type="containsText" dxfId="47" priority="61" operator="containsText" text="NG">
      <formula>NOT(ISERROR(SEARCH("NG",AS56)))</formula>
    </cfRule>
  </conditionalFormatting>
  <conditionalFormatting sqref="AS33">
    <cfRule type="cellIs" dxfId="46" priority="68" operator="equal">
      <formula>"NG"</formula>
    </cfRule>
  </conditionalFormatting>
  <conditionalFormatting sqref="AS33">
    <cfRule type="containsText" dxfId="45" priority="67" operator="containsText" text="NG">
      <formula>NOT(ISERROR(SEARCH("NG",AS33)))</formula>
    </cfRule>
  </conditionalFormatting>
  <conditionalFormatting sqref="AS36">
    <cfRule type="cellIs" dxfId="44" priority="66" operator="equal">
      <formula>"NG"</formula>
    </cfRule>
  </conditionalFormatting>
  <conditionalFormatting sqref="AS36">
    <cfRule type="containsText" dxfId="43" priority="65" operator="containsText" text="NG">
      <formula>NOT(ISERROR(SEARCH("NG",AS36)))</formula>
    </cfRule>
  </conditionalFormatting>
  <conditionalFormatting sqref="AS40:AS41">
    <cfRule type="cellIs" dxfId="42" priority="64" operator="equal">
      <formula>"NG"</formula>
    </cfRule>
  </conditionalFormatting>
  <conditionalFormatting sqref="AS40:AS41">
    <cfRule type="containsText" dxfId="41" priority="63" operator="containsText" text="NG">
      <formula>NOT(ISERROR(SEARCH("NG",AS40)))</formula>
    </cfRule>
  </conditionalFormatting>
  <conditionalFormatting sqref="AS56:AS59">
    <cfRule type="cellIs" dxfId="40" priority="62" operator="equal">
      <formula>"NG"</formula>
    </cfRule>
  </conditionalFormatting>
  <conditionalFormatting sqref="AS69 AS173:AS174 AS177">
    <cfRule type="expression" dxfId="39" priority="60">
      <formula>AS69="NG"</formula>
    </cfRule>
  </conditionalFormatting>
  <conditionalFormatting sqref="AS80">
    <cfRule type="expression" dxfId="38" priority="59">
      <formula>AS80="NG"</formula>
    </cfRule>
  </conditionalFormatting>
  <conditionalFormatting sqref="AS83">
    <cfRule type="expression" dxfId="37" priority="58">
      <formula>AS83="NG"</formula>
    </cfRule>
  </conditionalFormatting>
  <conditionalFormatting sqref="AS87">
    <cfRule type="expression" dxfId="36" priority="57">
      <formula>AS87="NG"</formula>
    </cfRule>
  </conditionalFormatting>
  <conditionalFormatting sqref="AS90">
    <cfRule type="expression" dxfId="35" priority="56">
      <formula>AS90="NG"</formula>
    </cfRule>
  </conditionalFormatting>
  <conditionalFormatting sqref="AS91:AS93">
    <cfRule type="expression" dxfId="34" priority="55">
      <formula>AS91="NG"</formula>
    </cfRule>
  </conditionalFormatting>
  <conditionalFormatting sqref="AS97:AS99">
    <cfRule type="expression" dxfId="33" priority="54">
      <formula>AS97="NG"</formula>
    </cfRule>
  </conditionalFormatting>
  <conditionalFormatting sqref="AS108:AS109">
    <cfRule type="expression" dxfId="32" priority="53">
      <formula>AS108="NG"</formula>
    </cfRule>
  </conditionalFormatting>
  <conditionalFormatting sqref="AS115">
    <cfRule type="expression" dxfId="31" priority="52">
      <formula>AS115="NG"</formula>
    </cfRule>
  </conditionalFormatting>
  <conditionalFormatting sqref="AS113">
    <cfRule type="expression" dxfId="30" priority="51">
      <formula>AS113="NG"</formula>
    </cfRule>
  </conditionalFormatting>
  <conditionalFormatting sqref="AS131">
    <cfRule type="expression" dxfId="29" priority="50">
      <formula>AS131="NG"</formula>
    </cfRule>
  </conditionalFormatting>
  <conditionalFormatting sqref="AS133">
    <cfRule type="expression" dxfId="28" priority="49">
      <formula>AS133="NG"</formula>
    </cfRule>
  </conditionalFormatting>
  <conditionalFormatting sqref="AS134:AS135">
    <cfRule type="expression" dxfId="27" priority="48">
      <formula>AS134="NG"</formula>
    </cfRule>
  </conditionalFormatting>
  <conditionalFormatting sqref="AS137">
    <cfRule type="expression" dxfId="26" priority="47">
      <formula>AS137="NG"</formula>
    </cfRule>
  </conditionalFormatting>
  <conditionalFormatting sqref="AS139">
    <cfRule type="expression" dxfId="25" priority="46">
      <formula>AS139="NG"</formula>
    </cfRule>
  </conditionalFormatting>
  <conditionalFormatting sqref="AS140:AS141">
    <cfRule type="expression" dxfId="24" priority="45">
      <formula>AS140="NG"</formula>
    </cfRule>
  </conditionalFormatting>
  <conditionalFormatting sqref="AS143">
    <cfRule type="expression" dxfId="23" priority="44">
      <formula>AS143="NG"</formula>
    </cfRule>
  </conditionalFormatting>
  <conditionalFormatting sqref="AS145">
    <cfRule type="expression" dxfId="22" priority="43">
      <formula>AS145="NG"</formula>
    </cfRule>
  </conditionalFormatting>
  <conditionalFormatting sqref="AS161">
    <cfRule type="expression" dxfId="21" priority="42">
      <formula>AS161="NG"</formula>
    </cfRule>
  </conditionalFormatting>
  <conditionalFormatting sqref="AS162">
    <cfRule type="expression" dxfId="20" priority="41">
      <formula>AS162="NG"</formula>
    </cfRule>
  </conditionalFormatting>
  <conditionalFormatting sqref="AS164">
    <cfRule type="expression" dxfId="19" priority="40">
      <formula>AS164="NG"</formula>
    </cfRule>
  </conditionalFormatting>
  <conditionalFormatting sqref="AS166">
    <cfRule type="expression" dxfId="18" priority="39">
      <formula>AS166="NG"</formula>
    </cfRule>
  </conditionalFormatting>
  <conditionalFormatting sqref="AS168">
    <cfRule type="expression" dxfId="17" priority="38">
      <formula>AS168="NG"</formula>
    </cfRule>
  </conditionalFormatting>
  <conditionalFormatting sqref="AS179:AS180">
    <cfRule type="expression" dxfId="16" priority="34">
      <formula>AS179="NG"</formula>
    </cfRule>
  </conditionalFormatting>
  <conditionalFormatting sqref="AS185:AS186">
    <cfRule type="expression" dxfId="15" priority="31">
      <formula>AS185="NG"</formula>
    </cfRule>
  </conditionalFormatting>
  <conditionalFormatting sqref="AS191:AS192">
    <cfRule type="expression" dxfId="14" priority="28">
      <formula>AS191="NG"</formula>
    </cfRule>
  </conditionalFormatting>
  <conditionalFormatting sqref="AS197:AS198">
    <cfRule type="expression" dxfId="13" priority="25">
      <formula>AS197="NG"</formula>
    </cfRule>
  </conditionalFormatting>
  <conditionalFormatting sqref="AS203:AS204">
    <cfRule type="expression" dxfId="12" priority="22">
      <formula>AS203="NG"</formula>
    </cfRule>
  </conditionalFormatting>
  <conditionalFormatting sqref="AS210:AS212">
    <cfRule type="expression" dxfId="11" priority="19">
      <formula>AS210="NG"</formula>
    </cfRule>
  </conditionalFormatting>
  <conditionalFormatting sqref="AS228">
    <cfRule type="expression" dxfId="10" priority="15">
      <formula>AS228="NG"</formula>
    </cfRule>
  </conditionalFormatting>
  <conditionalFormatting sqref="AS220">
    <cfRule type="expression" dxfId="9" priority="18">
      <formula>AS220="NG"</formula>
    </cfRule>
  </conditionalFormatting>
  <conditionalFormatting sqref="AS222">
    <cfRule type="expression" dxfId="8" priority="17">
      <formula>AS222="NG"</formula>
    </cfRule>
  </conditionalFormatting>
  <conditionalFormatting sqref="AS226">
    <cfRule type="expression" dxfId="7" priority="16">
      <formula>AS226="NG"</formula>
    </cfRule>
  </conditionalFormatting>
  <conditionalFormatting sqref="BC232:CS233">
    <cfRule type="expression" dxfId="6" priority="13">
      <formula>OR(AU$232&lt;&gt;"")</formula>
    </cfRule>
  </conditionalFormatting>
  <conditionalFormatting sqref="AS176">
    <cfRule type="expression" dxfId="5" priority="6">
      <formula>AS176="NG"</formula>
    </cfRule>
  </conditionalFormatting>
  <conditionalFormatting sqref="AS182">
    <cfRule type="expression" dxfId="4" priority="5">
      <formula>AS182="NG"</formula>
    </cfRule>
  </conditionalFormatting>
  <conditionalFormatting sqref="AS188">
    <cfRule type="expression" dxfId="3" priority="4">
      <formula>AS188="NG"</formula>
    </cfRule>
  </conditionalFormatting>
  <conditionalFormatting sqref="AS194">
    <cfRule type="expression" dxfId="2" priority="3">
      <formula>AS194="NG"</formula>
    </cfRule>
  </conditionalFormatting>
  <conditionalFormatting sqref="AS200">
    <cfRule type="expression" dxfId="1" priority="2">
      <formula>AS200="NG"</formula>
    </cfRule>
  </conditionalFormatting>
  <conditionalFormatting sqref="AS206">
    <cfRule type="expression" dxfId="0" priority="1">
      <formula>AS206="NG"</formula>
    </cfRule>
  </conditionalFormatting>
  <dataValidations count="5">
    <dataValidation type="list" allowBlank="1" showInputMessage="1" showErrorMessage="1" sqref="AI220:AJ220 AM214:AN214 AG216:AH216 AI222:AJ222">
      <formula1>"済み,予定"</formula1>
    </dataValidation>
    <dataValidation type="list" allowBlank="1" showInputMessage="1" showErrorMessage="1" sqref="R166:S166 R162:S162 R164:S164 R168:S168">
      <formula1>$AX$172:$AX$173</formula1>
    </dataValidation>
    <dataValidation type="list" allowBlank="1" showInputMessage="1" sqref="B125:H128 S134:X134 S140:X140">
      <formula1>"昭和,平成,令和"</formula1>
    </dataValidation>
    <dataValidation type="list" allowBlank="1" showInputMessage="1" showErrorMessage="1" sqref="AL216 AG182 Z135 Q226 Z63 M230 Q228 N228 Y203 N226 AI63 R216 R214 AM220 T220 Q220 W214 R212 AG203 R210 AG194 N191 N194 AG200 Y191 AG188 N185 N188 N197 Y185 N179 N182 Y179 N200 AG179 P137 O63 P139 AG164 AG166:AG168 AG176 N173 Y197 AG191 N166:N168 AG197 N176 AG185 Y173 AG173 T137 S141 AG162 N164 Z141 N162 AD145 Y145 U145 Y143 U143 AL230 R230 T139 O69 AI69 L80 U80 L82 AH82 L87 Y87 L89 Y89 O113 AF113 O115 O117 O119 O121 O131 T131 AD131 O133 S133 S135 AG206 N203 N206 AM222 T222 Q222">
      <formula1>"レ"</formula1>
    </dataValidation>
    <dataValidation type="list" allowBlank="1" showInputMessage="1" showErrorMessage="1" sqref="K33:M33 K44:M44 K38:M38 K49:M49">
      <formula1>"一級,二級"</formula1>
    </dataValidation>
  </dataValidations>
  <pageMargins left="0.78740157480314965" right="0.59055118110236227" top="0.59055118110236227" bottom="0.43307086614173229" header="0.51181102362204722" footer="0.51181102362204722"/>
  <pageSetup paperSize="9" scale="96" orientation="portrait" blackAndWhite="1" r:id="rId1"/>
  <headerFooter alignWithMargins="0"/>
  <rowBreaks count="3" manualBreakCount="3">
    <brk id="75" max="57" man="1"/>
    <brk id="156" max="57" man="1"/>
    <brk id="240" max="5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Q35"/>
  <sheetViews>
    <sheetView view="pageBreakPreview" zoomScale="80" zoomScaleNormal="100" zoomScaleSheetLayoutView="80" workbookViewId="0">
      <selection activeCell="AZ19" sqref="AZ19"/>
    </sheetView>
  </sheetViews>
  <sheetFormatPr defaultRowHeight="13.5"/>
  <cols>
    <col min="1" max="46" width="2.125" customWidth="1"/>
  </cols>
  <sheetData>
    <row r="1" spans="4:43">
      <c r="D1" s="130" t="s">
        <v>639</v>
      </c>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4:43">
      <c r="D2" s="129"/>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70"/>
    </row>
    <row r="3" spans="4:43">
      <c r="D3" s="69" t="s">
        <v>57</v>
      </c>
      <c r="E3" s="127">
        <v>3</v>
      </c>
      <c r="F3" s="127" t="s">
        <v>59</v>
      </c>
      <c r="G3" s="127" t="s">
        <v>119</v>
      </c>
      <c r="H3" s="127" t="s">
        <v>251</v>
      </c>
      <c r="I3" s="127" t="s">
        <v>91</v>
      </c>
      <c r="J3" s="127" t="s">
        <v>92</v>
      </c>
      <c r="K3" s="127" t="s">
        <v>251</v>
      </c>
      <c r="L3" s="127" t="s">
        <v>250</v>
      </c>
      <c r="M3" s="127" t="s">
        <v>19</v>
      </c>
      <c r="N3" s="127" t="s">
        <v>121</v>
      </c>
      <c r="O3" s="127" t="s">
        <v>52</v>
      </c>
      <c r="P3" s="127"/>
      <c r="Q3" s="127"/>
      <c r="R3" s="127"/>
      <c r="S3" s="127"/>
      <c r="T3" s="127"/>
      <c r="U3" s="127"/>
      <c r="V3" s="127" t="s">
        <v>8</v>
      </c>
      <c r="W3" s="127"/>
      <c r="X3" s="127"/>
      <c r="Y3" s="127" t="s">
        <v>91</v>
      </c>
      <c r="Z3" s="127" t="s">
        <v>92</v>
      </c>
      <c r="AA3" s="127"/>
      <c r="AB3" s="127"/>
      <c r="AC3" s="127" t="s">
        <v>83</v>
      </c>
      <c r="AD3" s="127"/>
      <c r="AE3" s="127"/>
      <c r="AF3" s="127" t="s">
        <v>8</v>
      </c>
      <c r="AG3" s="127"/>
      <c r="AH3" s="127"/>
      <c r="AI3" s="127" t="s">
        <v>250</v>
      </c>
      <c r="AJ3" s="127" t="s">
        <v>19</v>
      </c>
      <c r="AK3" s="127" t="s">
        <v>121</v>
      </c>
      <c r="AL3" s="127"/>
      <c r="AM3" s="127"/>
      <c r="AN3" s="127"/>
      <c r="AO3" s="127" t="s">
        <v>83</v>
      </c>
      <c r="AP3" s="127"/>
      <c r="AQ3" s="70"/>
    </row>
    <row r="4" spans="4:43">
      <c r="D4" s="69"/>
      <c r="E4" s="127" t="s">
        <v>57</v>
      </c>
      <c r="F4" s="127" t="s">
        <v>167</v>
      </c>
      <c r="G4" s="127" t="s">
        <v>59</v>
      </c>
      <c r="H4" s="127" t="s">
        <v>119</v>
      </c>
      <c r="I4" s="127" t="s">
        <v>251</v>
      </c>
      <c r="J4" s="127" t="s">
        <v>91</v>
      </c>
      <c r="K4" s="127" t="s">
        <v>92</v>
      </c>
      <c r="L4" s="127" t="s">
        <v>251</v>
      </c>
      <c r="M4" s="127" t="s">
        <v>52</v>
      </c>
      <c r="N4" s="127"/>
      <c r="O4" s="127" t="s">
        <v>8</v>
      </c>
      <c r="P4" s="272"/>
      <c r="Q4" s="273"/>
      <c r="R4" s="273"/>
      <c r="S4" s="273"/>
      <c r="T4" s="127" t="s">
        <v>119</v>
      </c>
      <c r="U4" s="127" t="s">
        <v>83</v>
      </c>
      <c r="V4" s="127" t="s">
        <v>8</v>
      </c>
      <c r="W4" s="216"/>
      <c r="X4" s="216"/>
      <c r="Y4" s="216"/>
      <c r="Z4" s="216"/>
      <c r="AA4" s="216"/>
      <c r="AB4" s="216"/>
      <c r="AC4" s="127" t="s">
        <v>83</v>
      </c>
      <c r="AD4" s="127"/>
      <c r="AE4" s="127"/>
      <c r="AF4" s="127" t="s">
        <v>8</v>
      </c>
      <c r="AG4" s="217"/>
      <c r="AH4" s="217"/>
      <c r="AI4" s="217"/>
      <c r="AJ4" s="217"/>
      <c r="AK4" s="217"/>
      <c r="AL4" s="217"/>
      <c r="AM4" s="217"/>
      <c r="AN4" s="127" t="s">
        <v>174</v>
      </c>
      <c r="AO4" s="127" t="s">
        <v>83</v>
      </c>
      <c r="AP4" s="127"/>
      <c r="AQ4" s="70"/>
    </row>
    <row r="5" spans="4:43">
      <c r="D5" s="69"/>
      <c r="E5" s="127"/>
      <c r="F5" s="127"/>
      <c r="G5" s="127"/>
      <c r="H5" s="127"/>
      <c r="I5" s="127"/>
      <c r="J5" s="127"/>
      <c r="K5" s="127"/>
      <c r="L5" s="127"/>
      <c r="M5" s="127"/>
      <c r="N5" s="127"/>
      <c r="O5" s="128" t="s">
        <v>8</v>
      </c>
      <c r="P5" s="272"/>
      <c r="Q5" s="273"/>
      <c r="R5" s="273"/>
      <c r="S5" s="273"/>
      <c r="T5" s="128" t="s">
        <v>119</v>
      </c>
      <c r="U5" s="128" t="s">
        <v>83</v>
      </c>
      <c r="V5" s="127" t="s">
        <v>8</v>
      </c>
      <c r="W5" s="190"/>
      <c r="X5" s="190"/>
      <c r="Y5" s="190"/>
      <c r="Z5" s="190"/>
      <c r="AA5" s="190"/>
      <c r="AB5" s="190"/>
      <c r="AC5" s="127" t="s">
        <v>83</v>
      </c>
      <c r="AD5" s="127"/>
      <c r="AE5" s="127"/>
      <c r="AF5" s="127" t="s">
        <v>8</v>
      </c>
      <c r="AG5" s="191"/>
      <c r="AH5" s="191"/>
      <c r="AI5" s="191"/>
      <c r="AJ5" s="191"/>
      <c r="AK5" s="191"/>
      <c r="AL5" s="191"/>
      <c r="AM5" s="191"/>
      <c r="AN5" s="127" t="s">
        <v>174</v>
      </c>
      <c r="AO5" s="127" t="s">
        <v>83</v>
      </c>
      <c r="AP5" s="127"/>
      <c r="AQ5" s="70"/>
    </row>
    <row r="6" spans="4:43">
      <c r="D6" s="69"/>
      <c r="E6" s="127"/>
      <c r="F6" s="127"/>
      <c r="G6" s="127"/>
      <c r="H6" s="127"/>
      <c r="I6" s="127"/>
      <c r="J6" s="127"/>
      <c r="K6" s="127"/>
      <c r="L6" s="127"/>
      <c r="M6" s="127"/>
      <c r="N6" s="127"/>
      <c r="O6" s="127" t="s">
        <v>8</v>
      </c>
      <c r="P6" s="272"/>
      <c r="Q6" s="273"/>
      <c r="R6" s="273"/>
      <c r="S6" s="273"/>
      <c r="T6" s="127" t="s">
        <v>119</v>
      </c>
      <c r="U6" s="127" t="s">
        <v>83</v>
      </c>
      <c r="V6" s="127" t="s">
        <v>8</v>
      </c>
      <c r="W6" s="190"/>
      <c r="X6" s="190"/>
      <c r="Y6" s="190"/>
      <c r="Z6" s="190"/>
      <c r="AA6" s="190"/>
      <c r="AB6" s="190"/>
      <c r="AC6" s="127" t="s">
        <v>83</v>
      </c>
      <c r="AD6" s="127"/>
      <c r="AE6" s="127"/>
      <c r="AF6" s="127" t="s">
        <v>8</v>
      </c>
      <c r="AG6" s="191"/>
      <c r="AH6" s="191"/>
      <c r="AI6" s="191"/>
      <c r="AJ6" s="191"/>
      <c r="AK6" s="191"/>
      <c r="AL6" s="191"/>
      <c r="AM6" s="191"/>
      <c r="AN6" s="127" t="s">
        <v>174</v>
      </c>
      <c r="AO6" s="127" t="s">
        <v>83</v>
      </c>
      <c r="AP6" s="127"/>
      <c r="AQ6" s="70"/>
    </row>
    <row r="7" spans="4:43">
      <c r="D7" s="69"/>
      <c r="E7" s="127"/>
      <c r="F7" s="127"/>
      <c r="G7" s="127"/>
      <c r="H7" s="127"/>
      <c r="I7" s="127"/>
      <c r="J7" s="127"/>
      <c r="K7" s="127"/>
      <c r="L7" s="127"/>
      <c r="M7" s="127"/>
      <c r="N7" s="127"/>
      <c r="O7" s="128" t="s">
        <v>8</v>
      </c>
      <c r="P7" s="272"/>
      <c r="Q7" s="273"/>
      <c r="R7" s="273"/>
      <c r="S7" s="273"/>
      <c r="T7" s="128" t="s">
        <v>119</v>
      </c>
      <c r="U7" s="128" t="s">
        <v>83</v>
      </c>
      <c r="V7" s="127" t="s">
        <v>8</v>
      </c>
      <c r="W7" s="190"/>
      <c r="X7" s="190"/>
      <c r="Y7" s="190"/>
      <c r="Z7" s="190"/>
      <c r="AA7" s="190"/>
      <c r="AB7" s="190"/>
      <c r="AC7" s="127" t="s">
        <v>83</v>
      </c>
      <c r="AD7" s="127"/>
      <c r="AE7" s="127"/>
      <c r="AF7" s="127" t="s">
        <v>8</v>
      </c>
      <c r="AG7" s="191"/>
      <c r="AH7" s="191"/>
      <c r="AI7" s="191"/>
      <c r="AJ7" s="191"/>
      <c r="AK7" s="191"/>
      <c r="AL7" s="191"/>
      <c r="AM7" s="191"/>
      <c r="AN7" s="127" t="s">
        <v>174</v>
      </c>
      <c r="AO7" s="127" t="s">
        <v>83</v>
      </c>
      <c r="AP7" s="127"/>
      <c r="AQ7" s="70"/>
    </row>
    <row r="8" spans="4:43">
      <c r="D8" s="69"/>
      <c r="E8" s="127"/>
      <c r="F8" s="127"/>
      <c r="G8" s="127"/>
      <c r="H8" s="127"/>
      <c r="I8" s="127"/>
      <c r="J8" s="127"/>
      <c r="K8" s="127"/>
      <c r="L8" s="127"/>
      <c r="M8" s="127"/>
      <c r="N8" s="127"/>
      <c r="O8" s="127" t="s">
        <v>8</v>
      </c>
      <c r="P8" s="272"/>
      <c r="Q8" s="273"/>
      <c r="R8" s="273"/>
      <c r="S8" s="273"/>
      <c r="T8" s="127" t="s">
        <v>119</v>
      </c>
      <c r="U8" s="127" t="s">
        <v>83</v>
      </c>
      <c r="V8" s="127" t="s">
        <v>8</v>
      </c>
      <c r="W8" s="190"/>
      <c r="X8" s="190"/>
      <c r="Y8" s="190"/>
      <c r="Z8" s="190"/>
      <c r="AA8" s="190"/>
      <c r="AB8" s="190"/>
      <c r="AC8" s="127" t="s">
        <v>83</v>
      </c>
      <c r="AD8" s="127"/>
      <c r="AE8" s="127"/>
      <c r="AF8" s="127" t="s">
        <v>8</v>
      </c>
      <c r="AG8" s="191"/>
      <c r="AH8" s="191"/>
      <c r="AI8" s="191"/>
      <c r="AJ8" s="191"/>
      <c r="AK8" s="191"/>
      <c r="AL8" s="191"/>
      <c r="AM8" s="191"/>
      <c r="AN8" s="127" t="s">
        <v>174</v>
      </c>
      <c r="AO8" s="127" t="s">
        <v>83</v>
      </c>
      <c r="AP8" s="127"/>
      <c r="AQ8" s="70"/>
    </row>
    <row r="9" spans="4:43">
      <c r="D9" s="69"/>
      <c r="E9" s="127"/>
      <c r="F9" s="127"/>
      <c r="G9" s="127"/>
      <c r="H9" s="127"/>
      <c r="I9" s="127"/>
      <c r="J9" s="127"/>
      <c r="K9" s="127"/>
      <c r="L9" s="127"/>
      <c r="M9" s="127"/>
      <c r="N9" s="127"/>
      <c r="O9" s="128" t="s">
        <v>8</v>
      </c>
      <c r="P9" s="272"/>
      <c r="Q9" s="273"/>
      <c r="R9" s="273"/>
      <c r="S9" s="273"/>
      <c r="T9" s="128" t="s">
        <v>119</v>
      </c>
      <c r="U9" s="128" t="s">
        <v>83</v>
      </c>
      <c r="V9" s="127" t="s">
        <v>8</v>
      </c>
      <c r="W9" s="190"/>
      <c r="X9" s="190"/>
      <c r="Y9" s="190"/>
      <c r="Z9" s="190"/>
      <c r="AA9" s="190"/>
      <c r="AB9" s="190"/>
      <c r="AC9" s="127" t="s">
        <v>83</v>
      </c>
      <c r="AD9" s="127"/>
      <c r="AE9" s="127"/>
      <c r="AF9" s="127" t="s">
        <v>8</v>
      </c>
      <c r="AG9" s="191"/>
      <c r="AH9" s="191"/>
      <c r="AI9" s="191"/>
      <c r="AJ9" s="191"/>
      <c r="AK9" s="191"/>
      <c r="AL9" s="191"/>
      <c r="AM9" s="191"/>
      <c r="AN9" s="127" t="s">
        <v>174</v>
      </c>
      <c r="AO9" s="127" t="s">
        <v>83</v>
      </c>
      <c r="AP9" s="127"/>
      <c r="AQ9" s="70"/>
    </row>
    <row r="10" spans="4:43">
      <c r="D10" s="69"/>
      <c r="E10" s="127"/>
      <c r="F10" s="127"/>
      <c r="G10" s="127"/>
      <c r="H10" s="127"/>
      <c r="I10" s="127"/>
      <c r="J10" s="127"/>
      <c r="K10" s="127"/>
      <c r="L10" s="127"/>
      <c r="M10" s="127"/>
      <c r="N10" s="127"/>
      <c r="O10" s="127" t="s">
        <v>8</v>
      </c>
      <c r="P10" s="272"/>
      <c r="Q10" s="273"/>
      <c r="R10" s="273"/>
      <c r="S10" s="273"/>
      <c r="T10" s="127" t="s">
        <v>119</v>
      </c>
      <c r="U10" s="127" t="s">
        <v>83</v>
      </c>
      <c r="V10" s="127" t="s">
        <v>8</v>
      </c>
      <c r="W10" s="190"/>
      <c r="X10" s="190"/>
      <c r="Y10" s="190"/>
      <c r="Z10" s="190"/>
      <c r="AA10" s="190"/>
      <c r="AB10" s="190"/>
      <c r="AC10" s="127" t="s">
        <v>83</v>
      </c>
      <c r="AD10" s="127"/>
      <c r="AE10" s="127"/>
      <c r="AF10" s="127" t="s">
        <v>8</v>
      </c>
      <c r="AG10" s="191"/>
      <c r="AH10" s="191"/>
      <c r="AI10" s="191"/>
      <c r="AJ10" s="191"/>
      <c r="AK10" s="191"/>
      <c r="AL10" s="191"/>
      <c r="AM10" s="191"/>
      <c r="AN10" s="127" t="s">
        <v>174</v>
      </c>
      <c r="AO10" s="127" t="s">
        <v>83</v>
      </c>
      <c r="AP10" s="127"/>
      <c r="AQ10" s="70"/>
    </row>
    <row r="11" spans="4:43">
      <c r="D11" s="69"/>
      <c r="E11" s="127"/>
      <c r="F11" s="127"/>
      <c r="G11" s="127"/>
      <c r="H11" s="127"/>
      <c r="I11" s="127"/>
      <c r="J11" s="127"/>
      <c r="K11" s="127"/>
      <c r="L11" s="127"/>
      <c r="M11" s="127"/>
      <c r="N11" s="127"/>
      <c r="O11" s="128" t="s">
        <v>8</v>
      </c>
      <c r="P11" s="272"/>
      <c r="Q11" s="273"/>
      <c r="R11" s="273"/>
      <c r="S11" s="273"/>
      <c r="T11" s="128" t="s">
        <v>119</v>
      </c>
      <c r="U11" s="128" t="s">
        <v>83</v>
      </c>
      <c r="V11" s="127" t="s">
        <v>8</v>
      </c>
      <c r="W11" s="190"/>
      <c r="X11" s="190"/>
      <c r="Y11" s="190"/>
      <c r="Z11" s="190"/>
      <c r="AA11" s="190"/>
      <c r="AB11" s="190"/>
      <c r="AC11" s="127" t="s">
        <v>83</v>
      </c>
      <c r="AD11" s="127"/>
      <c r="AE11" s="127"/>
      <c r="AF11" s="127" t="s">
        <v>8</v>
      </c>
      <c r="AG11" s="191"/>
      <c r="AH11" s="191"/>
      <c r="AI11" s="191"/>
      <c r="AJ11" s="191"/>
      <c r="AK11" s="191"/>
      <c r="AL11" s="191"/>
      <c r="AM11" s="191"/>
      <c r="AN11" s="127" t="s">
        <v>174</v>
      </c>
      <c r="AO11" s="127" t="s">
        <v>83</v>
      </c>
      <c r="AP11" s="127"/>
      <c r="AQ11" s="70"/>
    </row>
    <row r="12" spans="4:43">
      <c r="D12" s="69"/>
      <c r="E12" s="127"/>
      <c r="F12" s="127"/>
      <c r="G12" s="127"/>
      <c r="H12" s="127"/>
      <c r="I12" s="127"/>
      <c r="J12" s="127"/>
      <c r="K12" s="127"/>
      <c r="L12" s="127"/>
      <c r="M12" s="127"/>
      <c r="N12" s="127"/>
      <c r="O12" s="127" t="s">
        <v>8</v>
      </c>
      <c r="P12" s="272"/>
      <c r="Q12" s="273"/>
      <c r="R12" s="273"/>
      <c r="S12" s="273"/>
      <c r="T12" s="127" t="s">
        <v>119</v>
      </c>
      <c r="U12" s="127" t="s">
        <v>83</v>
      </c>
      <c r="V12" s="127" t="s">
        <v>8</v>
      </c>
      <c r="W12" s="190"/>
      <c r="X12" s="190"/>
      <c r="Y12" s="190"/>
      <c r="Z12" s="190"/>
      <c r="AA12" s="190"/>
      <c r="AB12" s="190"/>
      <c r="AC12" s="127" t="s">
        <v>83</v>
      </c>
      <c r="AD12" s="127"/>
      <c r="AE12" s="127"/>
      <c r="AF12" s="127" t="s">
        <v>8</v>
      </c>
      <c r="AG12" s="191"/>
      <c r="AH12" s="191"/>
      <c r="AI12" s="191"/>
      <c r="AJ12" s="191"/>
      <c r="AK12" s="191"/>
      <c r="AL12" s="191"/>
      <c r="AM12" s="191"/>
      <c r="AN12" s="127" t="s">
        <v>174</v>
      </c>
      <c r="AO12" s="127" t="s">
        <v>83</v>
      </c>
      <c r="AP12" s="127"/>
      <c r="AQ12" s="70"/>
    </row>
    <row r="13" spans="4:43">
      <c r="D13" s="69"/>
      <c r="E13" s="127"/>
      <c r="F13" s="127"/>
      <c r="G13" s="127"/>
      <c r="H13" s="127"/>
      <c r="I13" s="127"/>
      <c r="J13" s="127"/>
      <c r="K13" s="127"/>
      <c r="L13" s="127"/>
      <c r="M13" s="127"/>
      <c r="N13" s="127"/>
      <c r="O13" s="128" t="s">
        <v>8</v>
      </c>
      <c r="P13" s="272"/>
      <c r="Q13" s="273"/>
      <c r="R13" s="273"/>
      <c r="S13" s="273"/>
      <c r="T13" s="128" t="s">
        <v>119</v>
      </c>
      <c r="U13" s="128" t="s">
        <v>83</v>
      </c>
      <c r="V13" s="127" t="s">
        <v>8</v>
      </c>
      <c r="W13" s="190"/>
      <c r="X13" s="190"/>
      <c r="Y13" s="190"/>
      <c r="Z13" s="190"/>
      <c r="AA13" s="190"/>
      <c r="AB13" s="190"/>
      <c r="AC13" s="127" t="s">
        <v>83</v>
      </c>
      <c r="AD13" s="127"/>
      <c r="AE13" s="127"/>
      <c r="AF13" s="127" t="s">
        <v>8</v>
      </c>
      <c r="AG13" s="191"/>
      <c r="AH13" s="191"/>
      <c r="AI13" s="191"/>
      <c r="AJ13" s="191"/>
      <c r="AK13" s="191"/>
      <c r="AL13" s="191"/>
      <c r="AM13" s="191"/>
      <c r="AN13" s="127" t="s">
        <v>174</v>
      </c>
      <c r="AO13" s="127" t="s">
        <v>83</v>
      </c>
      <c r="AP13" s="127"/>
      <c r="AQ13" s="70"/>
    </row>
    <row r="14" spans="4:43">
      <c r="D14" s="69"/>
      <c r="E14" s="127"/>
      <c r="F14" s="127"/>
      <c r="G14" s="127"/>
      <c r="H14" s="127"/>
      <c r="I14" s="127"/>
      <c r="J14" s="127"/>
      <c r="K14" s="127"/>
      <c r="L14" s="127"/>
      <c r="M14" s="127"/>
      <c r="N14" s="127"/>
      <c r="O14" s="127" t="s">
        <v>8</v>
      </c>
      <c r="P14" s="272"/>
      <c r="Q14" s="273"/>
      <c r="R14" s="273"/>
      <c r="S14" s="273"/>
      <c r="T14" s="127" t="s">
        <v>119</v>
      </c>
      <c r="U14" s="127" t="s">
        <v>83</v>
      </c>
      <c r="V14" s="127" t="s">
        <v>8</v>
      </c>
      <c r="W14" s="190"/>
      <c r="X14" s="190"/>
      <c r="Y14" s="190"/>
      <c r="Z14" s="190"/>
      <c r="AA14" s="190"/>
      <c r="AB14" s="190"/>
      <c r="AC14" s="127" t="s">
        <v>83</v>
      </c>
      <c r="AD14" s="127"/>
      <c r="AE14" s="127"/>
      <c r="AF14" s="127" t="s">
        <v>8</v>
      </c>
      <c r="AG14" s="191"/>
      <c r="AH14" s="191"/>
      <c r="AI14" s="191"/>
      <c r="AJ14" s="191"/>
      <c r="AK14" s="191"/>
      <c r="AL14" s="191"/>
      <c r="AM14" s="191"/>
      <c r="AN14" s="127" t="s">
        <v>174</v>
      </c>
      <c r="AO14" s="127" t="s">
        <v>83</v>
      </c>
      <c r="AP14" s="127"/>
      <c r="AQ14" s="70"/>
    </row>
    <row r="15" spans="4:43">
      <c r="D15" s="69"/>
      <c r="E15" s="127"/>
      <c r="F15" s="127"/>
      <c r="G15" s="127"/>
      <c r="H15" s="127"/>
      <c r="I15" s="127"/>
      <c r="J15" s="127"/>
      <c r="K15" s="127"/>
      <c r="L15" s="127"/>
      <c r="M15" s="127"/>
      <c r="N15" s="127"/>
      <c r="O15" s="128" t="s">
        <v>8</v>
      </c>
      <c r="P15" s="272"/>
      <c r="Q15" s="273"/>
      <c r="R15" s="273"/>
      <c r="S15" s="273"/>
      <c r="T15" s="128" t="s">
        <v>119</v>
      </c>
      <c r="U15" s="128" t="s">
        <v>83</v>
      </c>
      <c r="V15" s="127" t="s">
        <v>8</v>
      </c>
      <c r="W15" s="190"/>
      <c r="X15" s="190"/>
      <c r="Y15" s="190"/>
      <c r="Z15" s="190"/>
      <c r="AA15" s="190"/>
      <c r="AB15" s="190"/>
      <c r="AC15" s="127" t="s">
        <v>83</v>
      </c>
      <c r="AD15" s="127"/>
      <c r="AE15" s="127"/>
      <c r="AF15" s="127" t="s">
        <v>8</v>
      </c>
      <c r="AG15" s="191"/>
      <c r="AH15" s="191"/>
      <c r="AI15" s="191"/>
      <c r="AJ15" s="191"/>
      <c r="AK15" s="191"/>
      <c r="AL15" s="191"/>
      <c r="AM15" s="191"/>
      <c r="AN15" s="127" t="s">
        <v>174</v>
      </c>
      <c r="AO15" s="127" t="s">
        <v>83</v>
      </c>
      <c r="AP15" s="127"/>
      <c r="AQ15" s="70"/>
    </row>
    <row r="16" spans="4:43">
      <c r="D16" s="69"/>
      <c r="E16" s="127"/>
      <c r="F16" s="127"/>
      <c r="G16" s="127"/>
      <c r="H16" s="127"/>
      <c r="I16" s="127"/>
      <c r="J16" s="127"/>
      <c r="K16" s="127"/>
      <c r="L16" s="127"/>
      <c r="M16" s="127"/>
      <c r="N16" s="127"/>
      <c r="O16" s="127" t="s">
        <v>8</v>
      </c>
      <c r="P16" s="272"/>
      <c r="Q16" s="273"/>
      <c r="R16" s="273"/>
      <c r="S16" s="273"/>
      <c r="T16" s="127" t="s">
        <v>119</v>
      </c>
      <c r="U16" s="127" t="s">
        <v>83</v>
      </c>
      <c r="V16" s="127" t="s">
        <v>8</v>
      </c>
      <c r="W16" s="190"/>
      <c r="X16" s="190"/>
      <c r="Y16" s="190"/>
      <c r="Z16" s="190"/>
      <c r="AA16" s="190"/>
      <c r="AB16" s="190"/>
      <c r="AC16" s="127" t="s">
        <v>83</v>
      </c>
      <c r="AD16" s="127"/>
      <c r="AE16" s="127"/>
      <c r="AF16" s="127" t="s">
        <v>8</v>
      </c>
      <c r="AG16" s="191"/>
      <c r="AH16" s="191"/>
      <c r="AI16" s="191"/>
      <c r="AJ16" s="191"/>
      <c r="AK16" s="191"/>
      <c r="AL16" s="191"/>
      <c r="AM16" s="191"/>
      <c r="AN16" s="127" t="s">
        <v>174</v>
      </c>
      <c r="AO16" s="127" t="s">
        <v>83</v>
      </c>
      <c r="AP16" s="127"/>
      <c r="AQ16" s="70"/>
    </row>
    <row r="17" spans="4:43">
      <c r="D17" s="69"/>
      <c r="E17" s="127"/>
      <c r="F17" s="127"/>
      <c r="G17" s="127"/>
      <c r="H17" s="127"/>
      <c r="I17" s="127"/>
      <c r="J17" s="127"/>
      <c r="K17" s="127"/>
      <c r="L17" s="127"/>
      <c r="M17" s="127"/>
      <c r="N17" s="127"/>
      <c r="O17" s="128" t="s">
        <v>8</v>
      </c>
      <c r="P17" s="272"/>
      <c r="Q17" s="273"/>
      <c r="R17" s="273"/>
      <c r="S17" s="273"/>
      <c r="T17" s="128" t="s">
        <v>119</v>
      </c>
      <c r="U17" s="128" t="s">
        <v>83</v>
      </c>
      <c r="V17" s="127" t="s">
        <v>8</v>
      </c>
      <c r="W17" s="190"/>
      <c r="X17" s="190"/>
      <c r="Y17" s="190"/>
      <c r="Z17" s="190"/>
      <c r="AA17" s="190"/>
      <c r="AB17" s="190"/>
      <c r="AC17" s="127" t="s">
        <v>83</v>
      </c>
      <c r="AD17" s="127"/>
      <c r="AE17" s="127"/>
      <c r="AF17" s="127" t="s">
        <v>8</v>
      </c>
      <c r="AG17" s="191"/>
      <c r="AH17" s="191"/>
      <c r="AI17" s="191"/>
      <c r="AJ17" s="191"/>
      <c r="AK17" s="191"/>
      <c r="AL17" s="191"/>
      <c r="AM17" s="191"/>
      <c r="AN17" s="127" t="s">
        <v>174</v>
      </c>
      <c r="AO17" s="127" t="s">
        <v>83</v>
      </c>
      <c r="AP17" s="127"/>
      <c r="AQ17" s="70"/>
    </row>
    <row r="18" spans="4:43">
      <c r="D18" s="69"/>
      <c r="E18" s="127"/>
      <c r="F18" s="127"/>
      <c r="G18" s="127"/>
      <c r="H18" s="127"/>
      <c r="I18" s="127"/>
      <c r="J18" s="127"/>
      <c r="K18" s="127"/>
      <c r="L18" s="127"/>
      <c r="M18" s="127"/>
      <c r="N18" s="127"/>
      <c r="O18" s="127" t="s">
        <v>8</v>
      </c>
      <c r="P18" s="272"/>
      <c r="Q18" s="273"/>
      <c r="R18" s="273"/>
      <c r="S18" s="273"/>
      <c r="T18" s="127" t="s">
        <v>119</v>
      </c>
      <c r="U18" s="127" t="s">
        <v>83</v>
      </c>
      <c r="V18" s="127" t="s">
        <v>8</v>
      </c>
      <c r="W18" s="190"/>
      <c r="X18" s="190"/>
      <c r="Y18" s="190"/>
      <c r="Z18" s="190"/>
      <c r="AA18" s="190"/>
      <c r="AB18" s="190"/>
      <c r="AC18" s="127" t="s">
        <v>83</v>
      </c>
      <c r="AD18" s="127"/>
      <c r="AE18" s="127"/>
      <c r="AF18" s="127" t="s">
        <v>8</v>
      </c>
      <c r="AG18" s="191"/>
      <c r="AH18" s="191"/>
      <c r="AI18" s="191"/>
      <c r="AJ18" s="191"/>
      <c r="AK18" s="191"/>
      <c r="AL18" s="191"/>
      <c r="AM18" s="191"/>
      <c r="AN18" s="127" t="s">
        <v>174</v>
      </c>
      <c r="AO18" s="127" t="s">
        <v>83</v>
      </c>
      <c r="AP18" s="127"/>
      <c r="AQ18" s="70"/>
    </row>
    <row r="19" spans="4:43">
      <c r="D19" s="69"/>
      <c r="E19" s="127"/>
      <c r="F19" s="127"/>
      <c r="G19" s="127"/>
      <c r="H19" s="127"/>
      <c r="I19" s="127"/>
      <c r="J19" s="127"/>
      <c r="K19" s="127"/>
      <c r="L19" s="127"/>
      <c r="M19" s="127"/>
      <c r="N19" s="127"/>
      <c r="O19" s="128" t="s">
        <v>8</v>
      </c>
      <c r="P19" s="272"/>
      <c r="Q19" s="273"/>
      <c r="R19" s="273"/>
      <c r="S19" s="273"/>
      <c r="T19" s="128" t="s">
        <v>119</v>
      </c>
      <c r="U19" s="128" t="s">
        <v>83</v>
      </c>
      <c r="V19" s="127" t="s">
        <v>8</v>
      </c>
      <c r="W19" s="190"/>
      <c r="X19" s="190"/>
      <c r="Y19" s="190"/>
      <c r="Z19" s="190"/>
      <c r="AA19" s="190"/>
      <c r="AB19" s="190"/>
      <c r="AC19" s="127" t="s">
        <v>83</v>
      </c>
      <c r="AD19" s="127"/>
      <c r="AE19" s="127"/>
      <c r="AF19" s="127" t="s">
        <v>8</v>
      </c>
      <c r="AG19" s="191"/>
      <c r="AH19" s="191"/>
      <c r="AI19" s="191"/>
      <c r="AJ19" s="191"/>
      <c r="AK19" s="191"/>
      <c r="AL19" s="191"/>
      <c r="AM19" s="191"/>
      <c r="AN19" s="127" t="s">
        <v>174</v>
      </c>
      <c r="AO19" s="127" t="s">
        <v>83</v>
      </c>
      <c r="AP19" s="127"/>
      <c r="AQ19" s="70"/>
    </row>
    <row r="20" spans="4:43">
      <c r="D20" s="69"/>
      <c r="E20" s="127"/>
      <c r="F20" s="127"/>
      <c r="G20" s="127"/>
      <c r="H20" s="127"/>
      <c r="I20" s="127"/>
      <c r="J20" s="127"/>
      <c r="K20" s="127"/>
      <c r="L20" s="127"/>
      <c r="M20" s="127"/>
      <c r="N20" s="127"/>
      <c r="O20" s="127" t="s">
        <v>8</v>
      </c>
      <c r="P20" s="272"/>
      <c r="Q20" s="273"/>
      <c r="R20" s="273"/>
      <c r="S20" s="273"/>
      <c r="T20" s="127" t="s">
        <v>119</v>
      </c>
      <c r="U20" s="127" t="s">
        <v>83</v>
      </c>
      <c r="V20" s="127" t="s">
        <v>8</v>
      </c>
      <c r="W20" s="190"/>
      <c r="X20" s="190"/>
      <c r="Y20" s="190"/>
      <c r="Z20" s="190"/>
      <c r="AA20" s="190"/>
      <c r="AB20" s="190"/>
      <c r="AC20" s="127" t="s">
        <v>83</v>
      </c>
      <c r="AD20" s="127"/>
      <c r="AE20" s="127"/>
      <c r="AF20" s="127" t="s">
        <v>8</v>
      </c>
      <c r="AG20" s="191"/>
      <c r="AH20" s="191"/>
      <c r="AI20" s="191"/>
      <c r="AJ20" s="191"/>
      <c r="AK20" s="191"/>
      <c r="AL20" s="191"/>
      <c r="AM20" s="191"/>
      <c r="AN20" s="127" t="s">
        <v>174</v>
      </c>
      <c r="AO20" s="127" t="s">
        <v>83</v>
      </c>
      <c r="AP20" s="127"/>
      <c r="AQ20" s="70"/>
    </row>
    <row r="21" spans="4:43">
      <c r="D21" s="69"/>
      <c r="E21" s="127"/>
      <c r="F21" s="127"/>
      <c r="G21" s="127"/>
      <c r="H21" s="127"/>
      <c r="I21" s="127"/>
      <c r="J21" s="127"/>
      <c r="K21" s="127"/>
      <c r="L21" s="127"/>
      <c r="M21" s="127"/>
      <c r="N21" s="127"/>
      <c r="O21" s="128" t="s">
        <v>8</v>
      </c>
      <c r="P21" s="272"/>
      <c r="Q21" s="273"/>
      <c r="R21" s="273"/>
      <c r="S21" s="273"/>
      <c r="T21" s="128" t="s">
        <v>119</v>
      </c>
      <c r="U21" s="128" t="s">
        <v>83</v>
      </c>
      <c r="V21" s="127" t="s">
        <v>8</v>
      </c>
      <c r="W21" s="190"/>
      <c r="X21" s="190"/>
      <c r="Y21" s="190"/>
      <c r="Z21" s="190"/>
      <c r="AA21" s="190"/>
      <c r="AB21" s="190"/>
      <c r="AC21" s="127" t="s">
        <v>83</v>
      </c>
      <c r="AD21" s="127"/>
      <c r="AE21" s="127"/>
      <c r="AF21" s="127" t="s">
        <v>8</v>
      </c>
      <c r="AG21" s="191"/>
      <c r="AH21" s="191"/>
      <c r="AI21" s="191"/>
      <c r="AJ21" s="191"/>
      <c r="AK21" s="191"/>
      <c r="AL21" s="191"/>
      <c r="AM21" s="191"/>
      <c r="AN21" s="127" t="s">
        <v>174</v>
      </c>
      <c r="AO21" s="127" t="s">
        <v>83</v>
      </c>
      <c r="AP21" s="127"/>
      <c r="AQ21" s="70"/>
    </row>
    <row r="22" spans="4:43">
      <c r="D22" s="69"/>
      <c r="E22" s="127"/>
      <c r="F22" s="127"/>
      <c r="G22" s="127"/>
      <c r="H22" s="127"/>
      <c r="I22" s="127"/>
      <c r="J22" s="127"/>
      <c r="K22" s="127"/>
      <c r="L22" s="127"/>
      <c r="M22" s="127"/>
      <c r="N22" s="127"/>
      <c r="O22" s="127" t="s">
        <v>8</v>
      </c>
      <c r="P22" s="272"/>
      <c r="Q22" s="273"/>
      <c r="R22" s="273"/>
      <c r="S22" s="273"/>
      <c r="T22" s="127" t="s">
        <v>119</v>
      </c>
      <c r="U22" s="127" t="s">
        <v>83</v>
      </c>
      <c r="V22" s="127" t="s">
        <v>8</v>
      </c>
      <c r="W22" s="190"/>
      <c r="X22" s="190"/>
      <c r="Y22" s="190"/>
      <c r="Z22" s="190"/>
      <c r="AA22" s="190"/>
      <c r="AB22" s="190"/>
      <c r="AC22" s="127" t="s">
        <v>83</v>
      </c>
      <c r="AD22" s="127"/>
      <c r="AE22" s="127"/>
      <c r="AF22" s="127" t="s">
        <v>8</v>
      </c>
      <c r="AG22" s="191"/>
      <c r="AH22" s="191"/>
      <c r="AI22" s="191"/>
      <c r="AJ22" s="191"/>
      <c r="AK22" s="191"/>
      <c r="AL22" s="191"/>
      <c r="AM22" s="191"/>
      <c r="AN22" s="127" t="s">
        <v>174</v>
      </c>
      <c r="AO22" s="127" t="s">
        <v>83</v>
      </c>
      <c r="AP22" s="127"/>
      <c r="AQ22" s="70"/>
    </row>
    <row r="23" spans="4:43">
      <c r="D23" s="69"/>
      <c r="E23" s="127"/>
      <c r="F23" s="127"/>
      <c r="G23" s="127"/>
      <c r="H23" s="127"/>
      <c r="I23" s="127"/>
      <c r="J23" s="127"/>
      <c r="K23" s="127"/>
      <c r="L23" s="127"/>
      <c r="M23" s="127"/>
      <c r="N23" s="127"/>
      <c r="O23" s="128" t="s">
        <v>8</v>
      </c>
      <c r="P23" s="272"/>
      <c r="Q23" s="273"/>
      <c r="R23" s="273"/>
      <c r="S23" s="273"/>
      <c r="T23" s="128" t="s">
        <v>119</v>
      </c>
      <c r="U23" s="128" t="s">
        <v>83</v>
      </c>
      <c r="V23" s="127" t="s">
        <v>8</v>
      </c>
      <c r="W23" s="274"/>
      <c r="X23" s="274"/>
      <c r="Y23" s="274"/>
      <c r="Z23" s="274"/>
      <c r="AA23" s="274"/>
      <c r="AB23" s="274"/>
      <c r="AC23" s="127" t="s">
        <v>83</v>
      </c>
      <c r="AD23" s="127"/>
      <c r="AE23" s="127"/>
      <c r="AF23" s="127" t="s">
        <v>8</v>
      </c>
      <c r="AG23" s="275"/>
      <c r="AH23" s="275"/>
      <c r="AI23" s="275"/>
      <c r="AJ23" s="275"/>
      <c r="AK23" s="275"/>
      <c r="AL23" s="275"/>
      <c r="AM23" s="275"/>
      <c r="AN23" s="127" t="s">
        <v>174</v>
      </c>
      <c r="AO23" s="127" t="s">
        <v>83</v>
      </c>
      <c r="AP23" s="127"/>
      <c r="AQ23" s="70"/>
    </row>
    <row r="24" spans="4:43">
      <c r="D24" s="69"/>
      <c r="E24" s="127" t="s">
        <v>57</v>
      </c>
      <c r="F24" s="127" t="s">
        <v>58</v>
      </c>
      <c r="G24" s="127" t="s">
        <v>59</v>
      </c>
      <c r="H24" s="127" t="s">
        <v>91</v>
      </c>
      <c r="I24" s="276" t="s">
        <v>92</v>
      </c>
      <c r="J24" s="276"/>
      <c r="K24" s="127" t="s">
        <v>251</v>
      </c>
      <c r="L24" s="127" t="s">
        <v>52</v>
      </c>
      <c r="M24" s="127"/>
      <c r="N24" s="127"/>
      <c r="O24" s="127"/>
      <c r="P24" s="127"/>
      <c r="Q24" s="127"/>
      <c r="R24" s="127"/>
      <c r="S24" s="127"/>
      <c r="T24" s="127"/>
      <c r="U24" s="127"/>
      <c r="V24" s="127" t="s">
        <v>8</v>
      </c>
      <c r="W24" s="216"/>
      <c r="X24" s="216"/>
      <c r="Y24" s="216"/>
      <c r="Z24" s="216"/>
      <c r="AA24" s="216"/>
      <c r="AB24" s="216"/>
      <c r="AC24" s="127" t="s">
        <v>83</v>
      </c>
      <c r="AD24" s="127"/>
      <c r="AE24" s="127"/>
      <c r="AF24" s="127" t="s">
        <v>8</v>
      </c>
      <c r="AG24" s="277"/>
      <c r="AH24" s="277"/>
      <c r="AI24" s="277"/>
      <c r="AJ24" s="277"/>
      <c r="AK24" s="277"/>
      <c r="AL24" s="277"/>
      <c r="AM24" s="277"/>
      <c r="AN24" s="127" t="s">
        <v>174</v>
      </c>
      <c r="AO24" s="127" t="s">
        <v>83</v>
      </c>
      <c r="AP24" s="127"/>
      <c r="AQ24" s="70"/>
    </row>
    <row r="25" spans="4:43">
      <c r="D25" s="69"/>
      <c r="E25" s="127"/>
      <c r="F25" s="127"/>
      <c r="G25" s="127"/>
      <c r="H25" s="127"/>
      <c r="I25" s="127"/>
      <c r="J25" s="127"/>
      <c r="K25" s="127"/>
      <c r="L25" s="127"/>
      <c r="M25" s="127"/>
      <c r="N25" s="127"/>
      <c r="O25" s="127"/>
      <c r="P25" s="127"/>
      <c r="Q25" s="127"/>
      <c r="R25" s="127"/>
      <c r="S25" s="127"/>
      <c r="T25" s="127"/>
      <c r="U25" s="127"/>
      <c r="V25" s="127" t="s">
        <v>8</v>
      </c>
      <c r="W25" s="190"/>
      <c r="X25" s="190"/>
      <c r="Y25" s="190"/>
      <c r="Z25" s="190"/>
      <c r="AA25" s="190"/>
      <c r="AB25" s="190"/>
      <c r="AC25" s="127" t="s">
        <v>83</v>
      </c>
      <c r="AD25" s="127"/>
      <c r="AE25" s="127"/>
      <c r="AF25" s="127" t="s">
        <v>8</v>
      </c>
      <c r="AG25" s="191"/>
      <c r="AH25" s="191"/>
      <c r="AI25" s="191"/>
      <c r="AJ25" s="191"/>
      <c r="AK25" s="191"/>
      <c r="AL25" s="191"/>
      <c r="AM25" s="191"/>
      <c r="AN25" s="127" t="s">
        <v>174</v>
      </c>
      <c r="AO25" s="127" t="s">
        <v>83</v>
      </c>
      <c r="AP25" s="127"/>
      <c r="AQ25" s="70"/>
    </row>
    <row r="26" spans="4:43">
      <c r="D26" s="69"/>
      <c r="E26" s="127"/>
      <c r="F26" s="127"/>
      <c r="G26" s="127"/>
      <c r="H26" s="127"/>
      <c r="I26" s="127"/>
      <c r="J26" s="127"/>
      <c r="K26" s="127"/>
      <c r="L26" s="127"/>
      <c r="M26" s="127"/>
      <c r="N26" s="127"/>
      <c r="O26" s="127"/>
      <c r="P26" s="127"/>
      <c r="Q26" s="127"/>
      <c r="R26" s="127"/>
      <c r="S26" s="127"/>
      <c r="T26" s="127"/>
      <c r="U26" s="127"/>
      <c r="V26" s="127" t="s">
        <v>8</v>
      </c>
      <c r="W26" s="121"/>
      <c r="X26" s="121"/>
      <c r="Y26" s="121"/>
      <c r="Z26" s="121"/>
      <c r="AA26" s="121"/>
      <c r="AB26" s="121"/>
      <c r="AC26" s="127" t="s">
        <v>83</v>
      </c>
      <c r="AD26" s="127"/>
      <c r="AE26" s="127"/>
      <c r="AF26" s="127" t="s">
        <v>8</v>
      </c>
      <c r="AG26" s="122"/>
      <c r="AH26" s="122"/>
      <c r="AI26" s="122"/>
      <c r="AJ26" s="122"/>
      <c r="AK26" s="122"/>
      <c r="AL26" s="122"/>
      <c r="AM26" s="122"/>
      <c r="AN26" s="127" t="s">
        <v>174</v>
      </c>
      <c r="AO26" s="127" t="s">
        <v>83</v>
      </c>
      <c r="AP26" s="127"/>
      <c r="AQ26" s="70"/>
    </row>
    <row r="27" spans="4:43">
      <c r="D27" s="69"/>
      <c r="E27" s="127"/>
      <c r="F27" s="127"/>
      <c r="G27" s="127"/>
      <c r="H27" s="127"/>
      <c r="I27" s="127"/>
      <c r="J27" s="127"/>
      <c r="K27" s="127"/>
      <c r="L27" s="127"/>
      <c r="M27" s="127"/>
      <c r="N27" s="127"/>
      <c r="O27" s="127"/>
      <c r="P27" s="127"/>
      <c r="Q27" s="127"/>
      <c r="R27" s="127"/>
      <c r="S27" s="127"/>
      <c r="T27" s="127"/>
      <c r="U27" s="127"/>
      <c r="V27" s="127" t="s">
        <v>8</v>
      </c>
      <c r="W27" s="121"/>
      <c r="X27" s="121"/>
      <c r="Y27" s="121"/>
      <c r="Z27" s="121"/>
      <c r="AA27" s="121"/>
      <c r="AB27" s="121"/>
      <c r="AC27" s="127" t="s">
        <v>83</v>
      </c>
      <c r="AD27" s="127"/>
      <c r="AE27" s="127"/>
      <c r="AF27" s="127" t="s">
        <v>8</v>
      </c>
      <c r="AG27" s="122"/>
      <c r="AH27" s="122"/>
      <c r="AI27" s="122"/>
      <c r="AJ27" s="122"/>
      <c r="AK27" s="122"/>
      <c r="AL27" s="122"/>
      <c r="AM27" s="122"/>
      <c r="AN27" s="127" t="s">
        <v>174</v>
      </c>
      <c r="AO27" s="127" t="s">
        <v>83</v>
      </c>
      <c r="AP27" s="127"/>
      <c r="AQ27" s="70"/>
    </row>
    <row r="28" spans="4:43">
      <c r="D28" s="69"/>
      <c r="E28" s="127"/>
      <c r="F28" s="127"/>
      <c r="G28" s="127"/>
      <c r="H28" s="127"/>
      <c r="I28" s="127"/>
      <c r="J28" s="127"/>
      <c r="K28" s="127"/>
      <c r="L28" s="127"/>
      <c r="M28" s="127"/>
      <c r="N28" s="127"/>
      <c r="O28" s="127"/>
      <c r="P28" s="127"/>
      <c r="Q28" s="127"/>
      <c r="R28" s="127"/>
      <c r="S28" s="127"/>
      <c r="T28" s="127"/>
      <c r="U28" s="127"/>
      <c r="V28" s="127" t="s">
        <v>8</v>
      </c>
      <c r="W28" s="121"/>
      <c r="X28" s="121"/>
      <c r="Y28" s="121"/>
      <c r="Z28" s="121"/>
      <c r="AA28" s="121"/>
      <c r="AB28" s="121"/>
      <c r="AC28" s="127" t="s">
        <v>83</v>
      </c>
      <c r="AD28" s="127"/>
      <c r="AE28" s="127"/>
      <c r="AF28" s="127" t="s">
        <v>8</v>
      </c>
      <c r="AG28" s="122"/>
      <c r="AH28" s="122"/>
      <c r="AI28" s="122"/>
      <c r="AJ28" s="122"/>
      <c r="AK28" s="122"/>
      <c r="AL28" s="122"/>
      <c r="AM28" s="122"/>
      <c r="AN28" s="127" t="s">
        <v>174</v>
      </c>
      <c r="AO28" s="127" t="s">
        <v>83</v>
      </c>
      <c r="AP28" s="127"/>
      <c r="AQ28" s="70"/>
    </row>
    <row r="29" spans="4:43">
      <c r="D29" s="69"/>
      <c r="E29" s="127"/>
      <c r="F29" s="127"/>
      <c r="G29" s="127"/>
      <c r="H29" s="127"/>
      <c r="I29" s="127"/>
      <c r="J29" s="127"/>
      <c r="K29" s="127"/>
      <c r="L29" s="127"/>
      <c r="M29" s="127"/>
      <c r="N29" s="127"/>
      <c r="O29" s="127"/>
      <c r="P29" s="127"/>
      <c r="Q29" s="127"/>
      <c r="R29" s="127"/>
      <c r="S29" s="127"/>
      <c r="T29" s="127"/>
      <c r="U29" s="127"/>
      <c r="V29" s="127" t="s">
        <v>8</v>
      </c>
      <c r="W29" s="121"/>
      <c r="X29" s="121"/>
      <c r="Y29" s="121"/>
      <c r="Z29" s="121"/>
      <c r="AA29" s="121"/>
      <c r="AB29" s="121"/>
      <c r="AC29" s="127" t="s">
        <v>83</v>
      </c>
      <c r="AD29" s="127"/>
      <c r="AE29" s="127"/>
      <c r="AF29" s="127" t="s">
        <v>8</v>
      </c>
      <c r="AG29" s="122"/>
      <c r="AH29" s="122"/>
      <c r="AI29" s="122"/>
      <c r="AJ29" s="122"/>
      <c r="AK29" s="122"/>
      <c r="AL29" s="122"/>
      <c r="AM29" s="122"/>
      <c r="AN29" s="127" t="s">
        <v>174</v>
      </c>
      <c r="AO29" s="127" t="s">
        <v>83</v>
      </c>
      <c r="AP29" s="127"/>
      <c r="AQ29" s="70"/>
    </row>
    <row r="30" spans="4:43">
      <c r="D30" s="69"/>
      <c r="E30" s="127"/>
      <c r="F30" s="127"/>
      <c r="G30" s="127"/>
      <c r="H30" s="127"/>
      <c r="I30" s="127"/>
      <c r="J30" s="127"/>
      <c r="K30" s="127"/>
      <c r="L30" s="127"/>
      <c r="M30" s="127"/>
      <c r="N30" s="127"/>
      <c r="O30" s="127"/>
      <c r="P30" s="127"/>
      <c r="Q30" s="127"/>
      <c r="R30" s="127"/>
      <c r="S30" s="127"/>
      <c r="T30" s="127"/>
      <c r="U30" s="127"/>
      <c r="V30" s="127" t="s">
        <v>8</v>
      </c>
      <c r="W30" s="121"/>
      <c r="X30" s="121"/>
      <c r="Y30" s="121"/>
      <c r="Z30" s="121"/>
      <c r="AA30" s="121"/>
      <c r="AB30" s="121"/>
      <c r="AC30" s="127" t="s">
        <v>83</v>
      </c>
      <c r="AD30" s="127"/>
      <c r="AE30" s="127"/>
      <c r="AF30" s="127" t="s">
        <v>8</v>
      </c>
      <c r="AG30" s="122"/>
      <c r="AH30" s="122"/>
      <c r="AI30" s="122"/>
      <c r="AJ30" s="122"/>
      <c r="AK30" s="122"/>
      <c r="AL30" s="122"/>
      <c r="AM30" s="122"/>
      <c r="AN30" s="127" t="s">
        <v>174</v>
      </c>
      <c r="AO30" s="127" t="s">
        <v>83</v>
      </c>
      <c r="AP30" s="127"/>
      <c r="AQ30" s="70"/>
    </row>
    <row r="31" spans="4:43">
      <c r="D31" s="69"/>
      <c r="E31" s="127"/>
      <c r="F31" s="127"/>
      <c r="G31" s="127"/>
      <c r="H31" s="127"/>
      <c r="I31" s="127"/>
      <c r="J31" s="127"/>
      <c r="K31" s="127"/>
      <c r="L31" s="127"/>
      <c r="M31" s="127"/>
      <c r="N31" s="127"/>
      <c r="O31" s="127"/>
      <c r="P31" s="127"/>
      <c r="Q31" s="127"/>
      <c r="R31" s="127"/>
      <c r="S31" s="127"/>
      <c r="T31" s="127"/>
      <c r="U31" s="127"/>
      <c r="V31" s="127" t="s">
        <v>8</v>
      </c>
      <c r="W31" s="121"/>
      <c r="X31" s="121"/>
      <c r="Y31" s="121"/>
      <c r="Z31" s="121"/>
      <c r="AA31" s="121"/>
      <c r="AB31" s="121"/>
      <c r="AC31" s="127" t="s">
        <v>83</v>
      </c>
      <c r="AD31" s="127"/>
      <c r="AE31" s="127"/>
      <c r="AF31" s="127" t="s">
        <v>8</v>
      </c>
      <c r="AG31" s="122"/>
      <c r="AH31" s="122"/>
      <c r="AI31" s="122"/>
      <c r="AJ31" s="122"/>
      <c r="AK31" s="122"/>
      <c r="AL31" s="122"/>
      <c r="AM31" s="122"/>
      <c r="AN31" s="127" t="s">
        <v>174</v>
      </c>
      <c r="AO31" s="127" t="s">
        <v>83</v>
      </c>
      <c r="AP31" s="127"/>
      <c r="AQ31" s="70"/>
    </row>
    <row r="32" spans="4:43">
      <c r="D32" s="69"/>
      <c r="E32" s="127"/>
      <c r="F32" s="127"/>
      <c r="G32" s="127"/>
      <c r="H32" s="127"/>
      <c r="I32" s="127"/>
      <c r="J32" s="127"/>
      <c r="K32" s="127"/>
      <c r="L32" s="127"/>
      <c r="M32" s="127"/>
      <c r="N32" s="127"/>
      <c r="O32" s="127"/>
      <c r="P32" s="127"/>
      <c r="Q32" s="127"/>
      <c r="R32" s="127"/>
      <c r="S32" s="127"/>
      <c r="T32" s="127"/>
      <c r="U32" s="127"/>
      <c r="V32" s="127" t="s">
        <v>8</v>
      </c>
      <c r="W32" s="121"/>
      <c r="X32" s="121"/>
      <c r="Y32" s="121"/>
      <c r="Z32" s="121"/>
      <c r="AA32" s="121"/>
      <c r="AB32" s="121"/>
      <c r="AC32" s="127" t="s">
        <v>83</v>
      </c>
      <c r="AD32" s="127"/>
      <c r="AE32" s="127"/>
      <c r="AF32" s="127" t="s">
        <v>8</v>
      </c>
      <c r="AG32" s="122"/>
      <c r="AH32" s="122"/>
      <c r="AI32" s="122"/>
      <c r="AJ32" s="122"/>
      <c r="AK32" s="122"/>
      <c r="AL32" s="122"/>
      <c r="AM32" s="122"/>
      <c r="AN32" s="127" t="s">
        <v>174</v>
      </c>
      <c r="AO32" s="127" t="s">
        <v>83</v>
      </c>
      <c r="AP32" s="127"/>
      <c r="AQ32" s="70"/>
    </row>
    <row r="33" spans="4:43">
      <c r="D33" s="69"/>
      <c r="E33" s="127"/>
      <c r="F33" s="127"/>
      <c r="G33" s="127"/>
      <c r="H33" s="127"/>
      <c r="I33" s="127"/>
      <c r="J33" s="127"/>
      <c r="K33" s="127"/>
      <c r="L33" s="127"/>
      <c r="M33" s="127"/>
      <c r="N33" s="127"/>
      <c r="O33" s="127"/>
      <c r="P33" s="127"/>
      <c r="Q33" s="127"/>
      <c r="R33" s="127"/>
      <c r="S33" s="127"/>
      <c r="T33" s="127"/>
      <c r="U33" s="127"/>
      <c r="V33" s="127" t="s">
        <v>8</v>
      </c>
      <c r="W33" s="190"/>
      <c r="X33" s="190"/>
      <c r="Y33" s="190"/>
      <c r="Z33" s="190"/>
      <c r="AA33" s="190"/>
      <c r="AB33" s="190"/>
      <c r="AC33" s="127" t="s">
        <v>83</v>
      </c>
      <c r="AD33" s="127"/>
      <c r="AE33" s="127"/>
      <c r="AF33" s="127" t="s">
        <v>8</v>
      </c>
      <c r="AG33" s="191"/>
      <c r="AH33" s="191"/>
      <c r="AI33" s="191"/>
      <c r="AJ33" s="191"/>
      <c r="AK33" s="191"/>
      <c r="AL33" s="191"/>
      <c r="AM33" s="191"/>
      <c r="AN33" s="127" t="s">
        <v>174</v>
      </c>
      <c r="AO33" s="127" t="s">
        <v>83</v>
      </c>
      <c r="AP33" s="127"/>
      <c r="AQ33" s="70"/>
    </row>
    <row r="34" spans="4:43">
      <c r="D34" s="72"/>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3"/>
    </row>
    <row r="35" spans="4:43">
      <c r="D35" t="s">
        <v>640</v>
      </c>
    </row>
  </sheetData>
  <mergeCells count="67">
    <mergeCell ref="P16:S16"/>
    <mergeCell ref="W16:AB16"/>
    <mergeCell ref="AG16:AM16"/>
    <mergeCell ref="P6:S6"/>
    <mergeCell ref="W6:AB6"/>
    <mergeCell ref="AG6:AM6"/>
    <mergeCell ref="P7:S7"/>
    <mergeCell ref="P9:S9"/>
    <mergeCell ref="P11:S11"/>
    <mergeCell ref="P13:S13"/>
    <mergeCell ref="P15:S15"/>
    <mergeCell ref="W9:AB9"/>
    <mergeCell ref="AG9:AM9"/>
    <mergeCell ref="W7:AB7"/>
    <mergeCell ref="AG7:AM7"/>
    <mergeCell ref="P8:S8"/>
    <mergeCell ref="P17:S17"/>
    <mergeCell ref="W23:AB23"/>
    <mergeCell ref="AG23:AM23"/>
    <mergeCell ref="I24:J24"/>
    <mergeCell ref="AG20:AM20"/>
    <mergeCell ref="P21:S21"/>
    <mergeCell ref="P23:S23"/>
    <mergeCell ref="W24:AB24"/>
    <mergeCell ref="AG24:AM24"/>
    <mergeCell ref="P4:S4"/>
    <mergeCell ref="W4:AB4"/>
    <mergeCell ref="AG4:AM4"/>
    <mergeCell ref="W5:AB5"/>
    <mergeCell ref="AG5:AM5"/>
    <mergeCell ref="P5:S5"/>
    <mergeCell ref="W8:AB8"/>
    <mergeCell ref="AG8:AM8"/>
    <mergeCell ref="W17:AB17"/>
    <mergeCell ref="AG17:AM17"/>
    <mergeCell ref="P22:S22"/>
    <mergeCell ref="W22:AB22"/>
    <mergeCell ref="AG22:AM22"/>
    <mergeCell ref="W21:AB21"/>
    <mergeCell ref="AG21:AM21"/>
    <mergeCell ref="P20:S20"/>
    <mergeCell ref="W20:AB20"/>
    <mergeCell ref="P18:S18"/>
    <mergeCell ref="W18:AB18"/>
    <mergeCell ref="AG18:AM18"/>
    <mergeCell ref="P19:S19"/>
    <mergeCell ref="P10:S10"/>
    <mergeCell ref="W25:AB25"/>
    <mergeCell ref="AG25:AM25"/>
    <mergeCell ref="W33:AB33"/>
    <mergeCell ref="AG33:AM33"/>
    <mergeCell ref="W14:AB14"/>
    <mergeCell ref="AG14:AM14"/>
    <mergeCell ref="W15:AB15"/>
    <mergeCell ref="AG15:AM15"/>
    <mergeCell ref="W19:AB19"/>
    <mergeCell ref="AG19:AM19"/>
    <mergeCell ref="W13:AB13"/>
    <mergeCell ref="AG13:AM13"/>
    <mergeCell ref="P14:S14"/>
    <mergeCell ref="W10:AB10"/>
    <mergeCell ref="AG10:AM10"/>
    <mergeCell ref="W11:AB11"/>
    <mergeCell ref="AG11:AM11"/>
    <mergeCell ref="P12:S12"/>
    <mergeCell ref="W12:AB12"/>
    <mergeCell ref="AG12:AM12"/>
  </mergeCells>
  <phoneticPr fontId="2"/>
  <pageMargins left="0.78740157480314965" right="0.59055118110236227" top="0.59055118110236227" bottom="0.43307086614173229"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showGridLines="0" view="pageBreakPreview" topLeftCell="A139" zoomScaleNormal="100" zoomScaleSheetLayoutView="100" workbookViewId="0">
      <selection activeCell="N20" sqref="N20"/>
    </sheetView>
  </sheetViews>
  <sheetFormatPr defaultRowHeight="10.5"/>
  <cols>
    <col min="1" max="2" width="4.125" style="39" customWidth="1"/>
    <col min="3" max="3" width="15.625" style="39" customWidth="1"/>
    <col min="4" max="4" width="13.125" style="39" customWidth="1"/>
    <col min="5" max="6" width="18.625" style="39" customWidth="1"/>
    <col min="7" max="7" width="5.75" style="39" hidden="1" customWidth="1"/>
    <col min="8" max="9" width="6" style="39" customWidth="1"/>
    <col min="10" max="11" width="6.625" style="39" customWidth="1"/>
    <col min="12" max="12" width="8" style="39" customWidth="1"/>
    <col min="13" max="16384" width="9" style="39"/>
  </cols>
  <sheetData>
    <row r="1" spans="1:13">
      <c r="A1" s="75" t="s">
        <v>347</v>
      </c>
    </row>
    <row r="2" spans="1:13" ht="22.5" customHeight="1">
      <c r="A2" s="302" t="s">
        <v>642</v>
      </c>
      <c r="B2" s="303"/>
      <c r="C2" s="303"/>
      <c r="D2" s="303"/>
      <c r="E2" s="303"/>
      <c r="F2" s="303"/>
      <c r="G2" s="303"/>
      <c r="H2" s="303"/>
      <c r="I2" s="303"/>
      <c r="J2" s="303"/>
      <c r="K2" s="303"/>
    </row>
    <row r="3" spans="1:13" ht="12.75" thickBot="1">
      <c r="A3" s="76"/>
    </row>
    <row r="4" spans="1:13" ht="11.25" customHeight="1">
      <c r="A4" s="304" t="s">
        <v>348</v>
      </c>
      <c r="B4" s="305"/>
      <c r="C4" s="40"/>
      <c r="D4" s="310" t="s">
        <v>349</v>
      </c>
      <c r="E4" s="311"/>
      <c r="F4" s="311"/>
      <c r="G4" s="311"/>
      <c r="H4" s="311"/>
      <c r="I4" s="312"/>
      <c r="J4" s="294" t="s">
        <v>350</v>
      </c>
      <c r="K4" s="313"/>
    </row>
    <row r="5" spans="1:13" ht="11.25" customHeight="1">
      <c r="A5" s="306"/>
      <c r="B5" s="307"/>
      <c r="C5" s="41" t="s">
        <v>351</v>
      </c>
      <c r="D5" s="314"/>
      <c r="E5" s="315"/>
      <c r="F5" s="315"/>
      <c r="G5" s="315"/>
      <c r="H5" s="315"/>
      <c r="I5" s="316"/>
      <c r="J5" s="314"/>
      <c r="K5" s="317"/>
    </row>
    <row r="6" spans="1:13" ht="11.25" customHeight="1">
      <c r="A6" s="306"/>
      <c r="B6" s="307"/>
      <c r="C6" s="318" t="s">
        <v>352</v>
      </c>
      <c r="D6" s="314"/>
      <c r="E6" s="315"/>
      <c r="F6" s="315"/>
      <c r="G6" s="315"/>
      <c r="H6" s="315"/>
      <c r="I6" s="316"/>
      <c r="J6" s="314"/>
      <c r="K6" s="317"/>
    </row>
    <row r="7" spans="1:13" ht="11.25" customHeight="1" thickBot="1">
      <c r="A7" s="308"/>
      <c r="B7" s="309"/>
      <c r="C7" s="319"/>
      <c r="D7" s="278"/>
      <c r="E7" s="320"/>
      <c r="F7" s="320"/>
      <c r="G7" s="320"/>
      <c r="H7" s="320"/>
      <c r="I7" s="321"/>
      <c r="J7" s="278"/>
      <c r="K7" s="279"/>
    </row>
    <row r="8" spans="1:13" ht="11.25" thickBot="1">
      <c r="A8" s="42"/>
      <c r="B8" s="42"/>
      <c r="C8" s="42"/>
      <c r="D8" s="42"/>
      <c r="E8" s="42"/>
      <c r="F8" s="42"/>
      <c r="G8" s="42"/>
      <c r="H8" s="42"/>
      <c r="I8" s="42"/>
      <c r="J8" s="42"/>
      <c r="K8" s="42"/>
    </row>
    <row r="9" spans="1:13" ht="12" customHeight="1">
      <c r="A9" s="280" t="s">
        <v>353</v>
      </c>
      <c r="B9" s="283" t="s">
        <v>354</v>
      </c>
      <c r="C9" s="284"/>
      <c r="D9" s="284"/>
      <c r="E9" s="284"/>
      <c r="F9" s="285"/>
      <c r="G9" s="292" t="s">
        <v>643</v>
      </c>
      <c r="H9" s="294" t="s">
        <v>355</v>
      </c>
      <c r="I9" s="295"/>
      <c r="J9" s="296"/>
      <c r="K9" s="297" t="s">
        <v>356</v>
      </c>
      <c r="L9" s="167"/>
      <c r="M9" s="167"/>
    </row>
    <row r="10" spans="1:13" ht="11.25" customHeight="1">
      <c r="A10" s="281"/>
      <c r="B10" s="286"/>
      <c r="C10" s="287"/>
      <c r="D10" s="287"/>
      <c r="E10" s="287"/>
      <c r="F10" s="288"/>
      <c r="G10" s="293"/>
      <c r="H10" s="300" t="s">
        <v>357</v>
      </c>
      <c r="I10" s="43" t="s">
        <v>358</v>
      </c>
      <c r="J10" s="44"/>
      <c r="K10" s="298"/>
      <c r="L10" s="167"/>
      <c r="M10" s="167"/>
    </row>
    <row r="11" spans="1:13" ht="21" customHeight="1" thickBot="1">
      <c r="A11" s="282"/>
      <c r="B11" s="289"/>
      <c r="C11" s="290"/>
      <c r="D11" s="290"/>
      <c r="E11" s="290"/>
      <c r="F11" s="291"/>
      <c r="G11" s="168"/>
      <c r="H11" s="301"/>
      <c r="I11" s="165"/>
      <c r="J11" s="45" t="s">
        <v>359</v>
      </c>
      <c r="K11" s="299"/>
      <c r="L11" s="167"/>
      <c r="M11" s="167"/>
    </row>
    <row r="12" spans="1:13" ht="12" customHeight="1">
      <c r="A12" s="77">
        <v>1</v>
      </c>
      <c r="B12" s="322" t="s">
        <v>360</v>
      </c>
      <c r="C12" s="323"/>
      <c r="D12" s="323"/>
      <c r="E12" s="323"/>
      <c r="F12" s="323"/>
      <c r="G12" s="323"/>
      <c r="H12" s="323"/>
      <c r="I12" s="323"/>
      <c r="J12" s="323"/>
      <c r="K12" s="324"/>
    </row>
    <row r="13" spans="1:13" ht="11.25" customHeight="1">
      <c r="A13" s="78" t="s">
        <v>361</v>
      </c>
      <c r="B13" s="325" t="s">
        <v>362</v>
      </c>
      <c r="C13" s="326"/>
      <c r="D13" s="327"/>
      <c r="E13" s="328" t="s">
        <v>363</v>
      </c>
      <c r="F13" s="329"/>
      <c r="G13" s="41"/>
      <c r="H13" s="46"/>
      <c r="I13" s="46"/>
      <c r="J13" s="46"/>
      <c r="K13" s="47"/>
    </row>
    <row r="14" spans="1:13" ht="12" customHeight="1">
      <c r="A14" s="78" t="s">
        <v>364</v>
      </c>
      <c r="B14" s="325" t="s">
        <v>365</v>
      </c>
      <c r="C14" s="326"/>
      <c r="D14" s="327"/>
      <c r="E14" s="328" t="s">
        <v>366</v>
      </c>
      <c r="F14" s="329"/>
      <c r="G14" s="41"/>
      <c r="H14" s="46"/>
      <c r="I14" s="46"/>
      <c r="J14" s="46"/>
      <c r="K14" s="47"/>
    </row>
    <row r="15" spans="1:13" ht="12" customHeight="1">
      <c r="A15" s="78" t="s">
        <v>367</v>
      </c>
      <c r="B15" s="325" t="s">
        <v>368</v>
      </c>
      <c r="C15" s="326"/>
      <c r="D15" s="327"/>
      <c r="E15" s="328" t="s">
        <v>369</v>
      </c>
      <c r="F15" s="329"/>
      <c r="G15" s="41"/>
      <c r="H15" s="46"/>
      <c r="I15" s="46"/>
      <c r="J15" s="46"/>
      <c r="K15" s="47"/>
    </row>
    <row r="16" spans="1:13" ht="12" customHeight="1">
      <c r="A16" s="78" t="s">
        <v>370</v>
      </c>
      <c r="B16" s="325"/>
      <c r="C16" s="326"/>
      <c r="D16" s="327"/>
      <c r="E16" s="328" t="s">
        <v>371</v>
      </c>
      <c r="F16" s="329"/>
      <c r="G16" s="41"/>
      <c r="H16" s="46"/>
      <c r="I16" s="46"/>
      <c r="J16" s="46"/>
      <c r="K16" s="47"/>
    </row>
    <row r="17" spans="1:11" ht="12" customHeight="1">
      <c r="A17" s="78" t="s">
        <v>372</v>
      </c>
      <c r="B17" s="325"/>
      <c r="C17" s="326"/>
      <c r="D17" s="327"/>
      <c r="E17" s="328" t="s">
        <v>373</v>
      </c>
      <c r="F17" s="329"/>
      <c r="G17" s="41"/>
      <c r="H17" s="46"/>
      <c r="I17" s="46"/>
      <c r="J17" s="46"/>
      <c r="K17" s="47"/>
    </row>
    <row r="18" spans="1:11" ht="21" customHeight="1">
      <c r="A18" s="78" t="s">
        <v>374</v>
      </c>
      <c r="B18" s="325" t="s">
        <v>375</v>
      </c>
      <c r="C18" s="326"/>
      <c r="D18" s="327"/>
      <c r="E18" s="328" t="s">
        <v>376</v>
      </c>
      <c r="F18" s="329"/>
      <c r="G18" s="41"/>
      <c r="H18" s="46"/>
      <c r="I18" s="46"/>
      <c r="J18" s="46"/>
      <c r="K18" s="47"/>
    </row>
    <row r="19" spans="1:11" ht="21" customHeight="1">
      <c r="A19" s="78" t="s">
        <v>377</v>
      </c>
      <c r="B19" s="325"/>
      <c r="C19" s="326"/>
      <c r="D19" s="327"/>
      <c r="E19" s="325" t="s">
        <v>378</v>
      </c>
      <c r="F19" s="329"/>
      <c r="G19" s="41"/>
      <c r="H19" s="46"/>
      <c r="I19" s="46"/>
      <c r="J19" s="46"/>
      <c r="K19" s="47"/>
    </row>
    <row r="20" spans="1:11" ht="12" customHeight="1">
      <c r="A20" s="78" t="s">
        <v>379</v>
      </c>
      <c r="B20" s="325" t="s">
        <v>380</v>
      </c>
      <c r="C20" s="326"/>
      <c r="D20" s="327"/>
      <c r="E20" s="325" t="s">
        <v>381</v>
      </c>
      <c r="F20" s="329"/>
      <c r="G20" s="41"/>
      <c r="H20" s="46"/>
      <c r="I20" s="46"/>
      <c r="J20" s="46"/>
      <c r="K20" s="47"/>
    </row>
    <row r="21" spans="1:11" ht="11.25" customHeight="1" thickBot="1">
      <c r="A21" s="78" t="s">
        <v>382</v>
      </c>
      <c r="B21" s="325"/>
      <c r="C21" s="326"/>
      <c r="D21" s="327"/>
      <c r="E21" s="325" t="s">
        <v>383</v>
      </c>
      <c r="F21" s="329"/>
      <c r="G21" s="41"/>
      <c r="H21" s="46"/>
      <c r="I21" s="46"/>
      <c r="J21" s="46"/>
      <c r="K21" s="47"/>
    </row>
    <row r="22" spans="1:11" ht="12" customHeight="1">
      <c r="A22" s="77">
        <v>2</v>
      </c>
      <c r="B22" s="322" t="s">
        <v>384</v>
      </c>
      <c r="C22" s="323"/>
      <c r="D22" s="323"/>
      <c r="E22" s="323"/>
      <c r="F22" s="323"/>
      <c r="G22" s="323"/>
      <c r="H22" s="323"/>
      <c r="I22" s="323"/>
      <c r="J22" s="323"/>
      <c r="K22" s="324"/>
    </row>
    <row r="23" spans="1:11" ht="12" customHeight="1">
      <c r="A23" s="78" t="s">
        <v>361</v>
      </c>
      <c r="B23" s="325" t="s">
        <v>385</v>
      </c>
      <c r="C23" s="326"/>
      <c r="D23" s="330"/>
      <c r="E23" s="325" t="s">
        <v>386</v>
      </c>
      <c r="F23" s="329"/>
      <c r="G23" s="41"/>
      <c r="H23" s="46"/>
      <c r="I23" s="46"/>
      <c r="J23" s="46"/>
      <c r="K23" s="47"/>
    </row>
    <row r="24" spans="1:11" ht="12" customHeight="1">
      <c r="A24" s="78" t="s">
        <v>364</v>
      </c>
      <c r="B24" s="325"/>
      <c r="C24" s="326"/>
      <c r="D24" s="330"/>
      <c r="E24" s="325" t="s">
        <v>387</v>
      </c>
      <c r="F24" s="329"/>
      <c r="G24" s="41"/>
      <c r="H24" s="46"/>
      <c r="I24" s="46"/>
      <c r="J24" s="46"/>
      <c r="K24" s="47"/>
    </row>
    <row r="25" spans="1:11" ht="12" customHeight="1">
      <c r="A25" s="78" t="s">
        <v>367</v>
      </c>
      <c r="B25" s="331" t="s">
        <v>388</v>
      </c>
      <c r="C25" s="326"/>
      <c r="D25" s="330"/>
      <c r="E25" s="325" t="s">
        <v>389</v>
      </c>
      <c r="F25" s="329"/>
      <c r="G25" s="41"/>
      <c r="H25" s="46"/>
      <c r="I25" s="46"/>
      <c r="J25" s="46"/>
      <c r="K25" s="47"/>
    </row>
    <row r="26" spans="1:11" ht="12" customHeight="1">
      <c r="A26" s="78" t="s">
        <v>370</v>
      </c>
      <c r="B26" s="325"/>
      <c r="C26" s="326"/>
      <c r="D26" s="330"/>
      <c r="E26" s="325" t="s">
        <v>390</v>
      </c>
      <c r="F26" s="329"/>
      <c r="G26" s="41"/>
      <c r="H26" s="46"/>
      <c r="I26" s="46"/>
      <c r="J26" s="46"/>
      <c r="K26" s="47"/>
    </row>
    <row r="27" spans="1:11" ht="21" customHeight="1">
      <c r="A27" s="78" t="s">
        <v>372</v>
      </c>
      <c r="B27" s="333" t="s">
        <v>391</v>
      </c>
      <c r="C27" s="325" t="s">
        <v>392</v>
      </c>
      <c r="D27" s="330"/>
      <c r="E27" s="325" t="s">
        <v>393</v>
      </c>
      <c r="F27" s="329"/>
      <c r="G27" s="41"/>
      <c r="H27" s="46"/>
      <c r="I27" s="46"/>
      <c r="J27" s="46"/>
      <c r="K27" s="47"/>
    </row>
    <row r="28" spans="1:11" ht="12" customHeight="1">
      <c r="A28" s="78" t="s">
        <v>374</v>
      </c>
      <c r="B28" s="333"/>
      <c r="C28" s="332"/>
      <c r="D28" s="330"/>
      <c r="E28" s="325" t="s">
        <v>394</v>
      </c>
      <c r="F28" s="329"/>
      <c r="G28" s="41"/>
      <c r="H28" s="46"/>
      <c r="I28" s="46"/>
      <c r="J28" s="46"/>
      <c r="K28" s="47"/>
    </row>
    <row r="29" spans="1:11" ht="11.25" customHeight="1">
      <c r="A29" s="78" t="s">
        <v>377</v>
      </c>
      <c r="B29" s="333"/>
      <c r="C29" s="332"/>
      <c r="D29" s="330"/>
      <c r="E29" s="325" t="s">
        <v>395</v>
      </c>
      <c r="F29" s="329"/>
      <c r="G29" s="41"/>
      <c r="H29" s="46"/>
      <c r="I29" s="46"/>
      <c r="J29" s="46"/>
      <c r="K29" s="47"/>
    </row>
    <row r="30" spans="1:11" ht="21" customHeight="1">
      <c r="A30" s="78" t="s">
        <v>379</v>
      </c>
      <c r="B30" s="334"/>
      <c r="C30" s="332"/>
      <c r="D30" s="330"/>
      <c r="E30" s="325" t="s">
        <v>396</v>
      </c>
      <c r="F30" s="329"/>
      <c r="G30" s="41"/>
      <c r="H30" s="46"/>
      <c r="I30" s="46"/>
      <c r="J30" s="46"/>
      <c r="K30" s="47"/>
    </row>
    <row r="31" spans="1:11" ht="11.25" customHeight="1">
      <c r="A31" s="78" t="s">
        <v>382</v>
      </c>
      <c r="B31" s="334"/>
      <c r="C31" s="332"/>
      <c r="D31" s="330"/>
      <c r="E31" s="325" t="s">
        <v>397</v>
      </c>
      <c r="F31" s="329"/>
      <c r="G31" s="41"/>
      <c r="H31" s="46"/>
      <c r="I31" s="46"/>
      <c r="J31" s="46"/>
      <c r="K31" s="47"/>
    </row>
    <row r="32" spans="1:11" ht="21" customHeight="1">
      <c r="A32" s="79" t="s">
        <v>398</v>
      </c>
      <c r="B32" s="334"/>
      <c r="C32" s="332"/>
      <c r="D32" s="330"/>
      <c r="E32" s="325" t="s">
        <v>399</v>
      </c>
      <c r="F32" s="329"/>
      <c r="G32" s="41"/>
      <c r="H32" s="46"/>
      <c r="I32" s="46"/>
      <c r="J32" s="46"/>
      <c r="K32" s="47"/>
    </row>
    <row r="33" spans="1:11" ht="21.75" customHeight="1">
      <c r="A33" s="78" t="s">
        <v>400</v>
      </c>
      <c r="B33" s="334"/>
      <c r="C33" s="325" t="s">
        <v>401</v>
      </c>
      <c r="D33" s="330"/>
      <c r="E33" s="325" t="s">
        <v>402</v>
      </c>
      <c r="F33" s="329"/>
      <c r="G33" s="41"/>
      <c r="H33" s="46"/>
      <c r="I33" s="46"/>
      <c r="J33" s="46"/>
      <c r="K33" s="47"/>
    </row>
    <row r="34" spans="1:11" ht="21" customHeight="1">
      <c r="A34" s="78" t="s">
        <v>403</v>
      </c>
      <c r="B34" s="334"/>
      <c r="C34" s="325"/>
      <c r="D34" s="330"/>
      <c r="E34" s="325" t="s">
        <v>404</v>
      </c>
      <c r="F34" s="316"/>
      <c r="G34" s="41"/>
      <c r="H34" s="46"/>
      <c r="I34" s="46"/>
      <c r="J34" s="46"/>
      <c r="K34" s="47"/>
    </row>
    <row r="35" spans="1:11" ht="11.25" customHeight="1">
      <c r="A35" s="78" t="s">
        <v>405</v>
      </c>
      <c r="B35" s="334"/>
      <c r="C35" s="332"/>
      <c r="D35" s="330"/>
      <c r="E35" s="325" t="s">
        <v>406</v>
      </c>
      <c r="F35" s="329"/>
      <c r="G35" s="41"/>
      <c r="H35" s="46"/>
      <c r="I35" s="46"/>
      <c r="J35" s="46"/>
      <c r="K35" s="47"/>
    </row>
    <row r="36" spans="1:11" ht="21" customHeight="1">
      <c r="A36" s="78" t="s">
        <v>407</v>
      </c>
      <c r="B36" s="334"/>
      <c r="C36" s="332"/>
      <c r="D36" s="330"/>
      <c r="E36" s="325" t="s">
        <v>408</v>
      </c>
      <c r="F36" s="329"/>
      <c r="G36" s="41"/>
      <c r="H36" s="46"/>
      <c r="I36" s="46"/>
      <c r="J36" s="46"/>
      <c r="K36" s="47"/>
    </row>
    <row r="37" spans="1:11" ht="12" customHeight="1">
      <c r="A37" s="78" t="s">
        <v>409</v>
      </c>
      <c r="B37" s="334"/>
      <c r="C37" s="325" t="s">
        <v>410</v>
      </c>
      <c r="D37" s="330"/>
      <c r="E37" s="325" t="s">
        <v>411</v>
      </c>
      <c r="F37" s="329"/>
      <c r="G37" s="41"/>
      <c r="H37" s="46"/>
      <c r="I37" s="46"/>
      <c r="J37" s="46"/>
      <c r="K37" s="47"/>
    </row>
    <row r="38" spans="1:11" ht="12" customHeight="1">
      <c r="A38" s="78" t="s">
        <v>412</v>
      </c>
      <c r="B38" s="334"/>
      <c r="C38" s="332"/>
      <c r="D38" s="330"/>
      <c r="E38" s="325" t="s">
        <v>413</v>
      </c>
      <c r="F38" s="329"/>
      <c r="G38" s="41"/>
      <c r="H38" s="46"/>
      <c r="I38" s="46"/>
      <c r="J38" s="46"/>
      <c r="K38" s="47"/>
    </row>
    <row r="39" spans="1:11" ht="12" customHeight="1">
      <c r="A39" s="78" t="s">
        <v>414</v>
      </c>
      <c r="B39" s="334"/>
      <c r="C39" s="325" t="s">
        <v>415</v>
      </c>
      <c r="D39" s="330"/>
      <c r="E39" s="325" t="s">
        <v>416</v>
      </c>
      <c r="F39" s="329"/>
      <c r="G39" s="41"/>
      <c r="H39" s="46"/>
      <c r="I39" s="46"/>
      <c r="J39" s="46"/>
      <c r="K39" s="47"/>
    </row>
    <row r="40" spans="1:11" ht="12" customHeight="1" thickBot="1">
      <c r="A40" s="80" t="s">
        <v>417</v>
      </c>
      <c r="B40" s="335"/>
      <c r="C40" s="336"/>
      <c r="D40" s="337"/>
      <c r="E40" s="336" t="s">
        <v>418</v>
      </c>
      <c r="F40" s="338"/>
      <c r="G40" s="169"/>
      <c r="H40" s="48"/>
      <c r="I40" s="48"/>
      <c r="J40" s="48"/>
      <c r="K40" s="49"/>
    </row>
    <row r="41" spans="1:11" ht="12" customHeight="1">
      <c r="A41" s="77">
        <v>3</v>
      </c>
      <c r="B41" s="322" t="s">
        <v>419</v>
      </c>
      <c r="C41" s="323"/>
      <c r="D41" s="323"/>
      <c r="E41" s="323"/>
      <c r="F41" s="323"/>
      <c r="G41" s="323"/>
      <c r="H41" s="323"/>
      <c r="I41" s="323"/>
      <c r="J41" s="323"/>
      <c r="K41" s="324"/>
    </row>
    <row r="42" spans="1:11" ht="12" customHeight="1">
      <c r="A42" s="81" t="s">
        <v>361</v>
      </c>
      <c r="B42" s="331" t="s">
        <v>420</v>
      </c>
      <c r="C42" s="326"/>
      <c r="D42" s="327"/>
      <c r="E42" s="325" t="s">
        <v>421</v>
      </c>
      <c r="F42" s="329"/>
      <c r="G42" s="41"/>
      <c r="H42" s="46"/>
      <c r="I42" s="46"/>
      <c r="J42" s="46"/>
      <c r="K42" s="47"/>
    </row>
    <row r="43" spans="1:11" ht="11.25" customHeight="1">
      <c r="A43" s="81" t="s">
        <v>364</v>
      </c>
      <c r="B43" s="331" t="s">
        <v>422</v>
      </c>
      <c r="C43" s="326"/>
      <c r="D43" s="327"/>
      <c r="E43" s="325" t="s">
        <v>423</v>
      </c>
      <c r="F43" s="329"/>
      <c r="G43" s="41"/>
      <c r="H43" s="46"/>
      <c r="I43" s="46"/>
      <c r="J43" s="46"/>
      <c r="K43" s="47"/>
    </row>
    <row r="44" spans="1:11" ht="11.25" customHeight="1">
      <c r="A44" s="81" t="s">
        <v>367</v>
      </c>
      <c r="B44" s="325"/>
      <c r="C44" s="326"/>
      <c r="D44" s="327"/>
      <c r="E44" s="325" t="s">
        <v>424</v>
      </c>
      <c r="F44" s="329"/>
      <c r="G44" s="41"/>
      <c r="H44" s="46"/>
      <c r="I44" s="46"/>
      <c r="J44" s="46"/>
      <c r="K44" s="47"/>
    </row>
    <row r="45" spans="1:11" ht="12" customHeight="1">
      <c r="A45" s="81" t="s">
        <v>370</v>
      </c>
      <c r="B45" s="325"/>
      <c r="C45" s="326"/>
      <c r="D45" s="327"/>
      <c r="E45" s="325" t="s">
        <v>425</v>
      </c>
      <c r="F45" s="329"/>
      <c r="G45" s="41"/>
      <c r="H45" s="46"/>
      <c r="I45" s="46"/>
      <c r="J45" s="46"/>
      <c r="K45" s="47"/>
    </row>
    <row r="46" spans="1:11" ht="11.25" customHeight="1">
      <c r="A46" s="81" t="s">
        <v>372</v>
      </c>
      <c r="B46" s="325"/>
      <c r="C46" s="326"/>
      <c r="D46" s="327"/>
      <c r="E46" s="325" t="s">
        <v>426</v>
      </c>
      <c r="F46" s="329"/>
      <c r="G46" s="41"/>
      <c r="H46" s="46"/>
      <c r="I46" s="46"/>
      <c r="J46" s="46"/>
      <c r="K46" s="47"/>
    </row>
    <row r="47" spans="1:11" ht="12" customHeight="1">
      <c r="A47" s="81" t="s">
        <v>374</v>
      </c>
      <c r="B47" s="331" t="s">
        <v>427</v>
      </c>
      <c r="C47" s="326"/>
      <c r="D47" s="327"/>
      <c r="E47" s="325" t="s">
        <v>428</v>
      </c>
      <c r="F47" s="329"/>
      <c r="G47" s="41"/>
      <c r="H47" s="46"/>
      <c r="I47" s="46"/>
      <c r="J47" s="46"/>
      <c r="K47" s="47"/>
    </row>
    <row r="48" spans="1:11" ht="12" customHeight="1">
      <c r="A48" s="81" t="s">
        <v>377</v>
      </c>
      <c r="B48" s="325"/>
      <c r="C48" s="326"/>
      <c r="D48" s="327"/>
      <c r="E48" s="325" t="s">
        <v>429</v>
      </c>
      <c r="F48" s="329"/>
      <c r="G48" s="41"/>
      <c r="H48" s="46"/>
      <c r="I48" s="46"/>
      <c r="J48" s="46"/>
      <c r="K48" s="47"/>
    </row>
    <row r="49" spans="1:11" ht="12" customHeight="1">
      <c r="A49" s="81" t="s">
        <v>379</v>
      </c>
      <c r="B49" s="331" t="s">
        <v>430</v>
      </c>
      <c r="C49" s="326"/>
      <c r="D49" s="327"/>
      <c r="E49" s="325" t="s">
        <v>431</v>
      </c>
      <c r="F49" s="329"/>
      <c r="G49" s="41"/>
      <c r="H49" s="46"/>
      <c r="I49" s="46"/>
      <c r="J49" s="46"/>
      <c r="K49" s="47"/>
    </row>
    <row r="50" spans="1:11" ht="12" customHeight="1" thickBot="1">
      <c r="A50" s="82" t="s">
        <v>382</v>
      </c>
      <c r="B50" s="336"/>
      <c r="C50" s="339"/>
      <c r="D50" s="340"/>
      <c r="E50" s="336" t="s">
        <v>418</v>
      </c>
      <c r="F50" s="338"/>
      <c r="G50" s="169"/>
      <c r="H50" s="48"/>
      <c r="I50" s="48"/>
      <c r="J50" s="48"/>
      <c r="K50" s="49"/>
    </row>
    <row r="51" spans="1:11" ht="12" customHeight="1">
      <c r="A51" s="77">
        <v>4</v>
      </c>
      <c r="B51" s="322" t="s">
        <v>432</v>
      </c>
      <c r="C51" s="323"/>
      <c r="D51" s="323"/>
      <c r="E51" s="323"/>
      <c r="F51" s="323"/>
      <c r="G51" s="323"/>
      <c r="H51" s="323"/>
      <c r="I51" s="323"/>
      <c r="J51" s="323"/>
      <c r="K51" s="324"/>
    </row>
    <row r="52" spans="1:11" ht="12" customHeight="1">
      <c r="A52" s="81" t="s">
        <v>361</v>
      </c>
      <c r="B52" s="341" t="s">
        <v>433</v>
      </c>
      <c r="C52" s="325" t="s">
        <v>434</v>
      </c>
      <c r="D52" s="326"/>
      <c r="E52" s="329"/>
      <c r="F52" s="329"/>
      <c r="G52" s="41"/>
      <c r="H52" s="46"/>
      <c r="I52" s="46"/>
      <c r="J52" s="46"/>
      <c r="K52" s="47"/>
    </row>
    <row r="53" spans="1:11" ht="12" customHeight="1">
      <c r="A53" s="81" t="s">
        <v>364</v>
      </c>
      <c r="B53" s="342"/>
      <c r="C53" s="325" t="s">
        <v>435</v>
      </c>
      <c r="D53" s="326"/>
      <c r="E53" s="329"/>
      <c r="F53" s="329"/>
      <c r="G53" s="41"/>
      <c r="H53" s="46"/>
      <c r="I53" s="46"/>
      <c r="J53" s="46"/>
      <c r="K53" s="47"/>
    </row>
    <row r="54" spans="1:11" ht="12" customHeight="1">
      <c r="A54" s="81" t="s">
        <v>367</v>
      </c>
      <c r="B54" s="342"/>
      <c r="C54" s="325" t="s">
        <v>436</v>
      </c>
      <c r="D54" s="326"/>
      <c r="E54" s="329"/>
      <c r="F54" s="329"/>
      <c r="G54" s="41"/>
      <c r="H54" s="46"/>
      <c r="I54" s="46"/>
      <c r="J54" s="46"/>
      <c r="K54" s="47"/>
    </row>
    <row r="55" spans="1:11" ht="23.25" customHeight="1">
      <c r="A55" s="81" t="s">
        <v>370</v>
      </c>
      <c r="B55" s="342"/>
      <c r="C55" s="325" t="s">
        <v>437</v>
      </c>
      <c r="D55" s="327"/>
      <c r="E55" s="325" t="s">
        <v>438</v>
      </c>
      <c r="F55" s="329"/>
      <c r="G55" s="41"/>
      <c r="H55" s="46"/>
      <c r="I55" s="46"/>
      <c r="J55" s="46"/>
      <c r="K55" s="47"/>
    </row>
    <row r="56" spans="1:11" ht="23.25" customHeight="1">
      <c r="A56" s="81" t="s">
        <v>372</v>
      </c>
      <c r="B56" s="343"/>
      <c r="C56" s="325"/>
      <c r="D56" s="327"/>
      <c r="E56" s="325" t="s">
        <v>439</v>
      </c>
      <c r="F56" s="329"/>
      <c r="G56" s="41"/>
      <c r="H56" s="46"/>
      <c r="I56" s="46"/>
      <c r="J56" s="46"/>
      <c r="K56" s="47"/>
    </row>
    <row r="57" spans="1:11" ht="23.25" customHeight="1">
      <c r="A57" s="81" t="s">
        <v>374</v>
      </c>
      <c r="B57" s="333" t="s">
        <v>440</v>
      </c>
      <c r="C57" s="325" t="s">
        <v>392</v>
      </c>
      <c r="D57" s="327"/>
      <c r="E57" s="325" t="s">
        <v>441</v>
      </c>
      <c r="F57" s="329"/>
      <c r="G57" s="41"/>
      <c r="H57" s="46"/>
      <c r="I57" s="46"/>
      <c r="J57" s="46"/>
      <c r="K57" s="47"/>
    </row>
    <row r="58" spans="1:11" ht="23.25" customHeight="1">
      <c r="A58" s="81" t="s">
        <v>240</v>
      </c>
      <c r="B58" s="333"/>
      <c r="C58" s="325"/>
      <c r="D58" s="327"/>
      <c r="E58" s="325" t="s">
        <v>442</v>
      </c>
      <c r="F58" s="329"/>
      <c r="G58" s="41"/>
      <c r="H58" s="46"/>
      <c r="I58" s="46"/>
      <c r="J58" s="46"/>
      <c r="K58" s="47"/>
    </row>
    <row r="59" spans="1:11" ht="21" customHeight="1">
      <c r="A59" s="81" t="s">
        <v>241</v>
      </c>
      <c r="B59" s="333"/>
      <c r="C59" s="325"/>
      <c r="D59" s="327"/>
      <c r="E59" s="325" t="s">
        <v>443</v>
      </c>
      <c r="F59" s="329"/>
      <c r="G59" s="41"/>
      <c r="H59" s="46"/>
      <c r="I59" s="46"/>
      <c r="J59" s="46"/>
      <c r="K59" s="47"/>
    </row>
    <row r="60" spans="1:11" ht="23.25" customHeight="1">
      <c r="A60" s="81" t="s">
        <v>242</v>
      </c>
      <c r="B60" s="333"/>
      <c r="C60" s="325"/>
      <c r="D60" s="327"/>
      <c r="E60" s="325" t="s">
        <v>444</v>
      </c>
      <c r="F60" s="329"/>
      <c r="G60" s="41"/>
      <c r="H60" s="46"/>
      <c r="I60" s="46"/>
      <c r="J60" s="46"/>
      <c r="K60" s="47"/>
    </row>
    <row r="61" spans="1:11" ht="21.75" customHeight="1">
      <c r="A61" s="81" t="s">
        <v>205</v>
      </c>
      <c r="B61" s="333"/>
      <c r="C61" s="325"/>
      <c r="D61" s="327"/>
      <c r="E61" s="325" t="s">
        <v>445</v>
      </c>
      <c r="F61" s="329"/>
      <c r="G61" s="41"/>
      <c r="H61" s="46"/>
      <c r="I61" s="46"/>
      <c r="J61" s="46"/>
      <c r="K61" s="47"/>
    </row>
    <row r="62" spans="1:11" ht="12" customHeight="1">
      <c r="A62" s="81" t="s">
        <v>206</v>
      </c>
      <c r="B62" s="333"/>
      <c r="C62" s="345" t="s">
        <v>446</v>
      </c>
      <c r="D62" s="346"/>
      <c r="E62" s="325" t="s">
        <v>447</v>
      </c>
      <c r="F62" s="329"/>
      <c r="G62" s="41"/>
      <c r="H62" s="46"/>
      <c r="I62" s="46"/>
      <c r="J62" s="46"/>
      <c r="K62" s="47"/>
    </row>
    <row r="63" spans="1:11" ht="12" customHeight="1">
      <c r="A63" s="81" t="s">
        <v>207</v>
      </c>
      <c r="B63" s="333"/>
      <c r="C63" s="347"/>
      <c r="D63" s="348"/>
      <c r="E63" s="325" t="s">
        <v>448</v>
      </c>
      <c r="F63" s="329"/>
      <c r="G63" s="41"/>
      <c r="H63" s="46"/>
      <c r="I63" s="46"/>
      <c r="J63" s="46"/>
      <c r="K63" s="47"/>
    </row>
    <row r="64" spans="1:11" ht="12" customHeight="1">
      <c r="A64" s="81" t="s">
        <v>208</v>
      </c>
      <c r="B64" s="333"/>
      <c r="C64" s="347"/>
      <c r="D64" s="348"/>
      <c r="E64" s="325" t="s">
        <v>449</v>
      </c>
      <c r="F64" s="329"/>
      <c r="G64" s="41"/>
      <c r="H64" s="46"/>
      <c r="I64" s="46"/>
      <c r="J64" s="46"/>
      <c r="K64" s="47"/>
    </row>
    <row r="65" spans="1:11" ht="21" customHeight="1">
      <c r="A65" s="81" t="s">
        <v>209</v>
      </c>
      <c r="B65" s="333"/>
      <c r="C65" s="349"/>
      <c r="D65" s="350"/>
      <c r="E65" s="325" t="s">
        <v>450</v>
      </c>
      <c r="F65" s="329"/>
      <c r="G65" s="41"/>
      <c r="H65" s="46"/>
      <c r="I65" s="46"/>
      <c r="J65" s="46"/>
      <c r="K65" s="47"/>
    </row>
    <row r="66" spans="1:11" ht="21" customHeight="1">
      <c r="A66" s="81" t="s">
        <v>210</v>
      </c>
      <c r="B66" s="333"/>
      <c r="C66" s="325" t="s">
        <v>451</v>
      </c>
      <c r="D66" s="344"/>
      <c r="E66" s="325" t="s">
        <v>452</v>
      </c>
      <c r="F66" s="329"/>
      <c r="G66" s="41"/>
      <c r="H66" s="46"/>
      <c r="I66" s="46"/>
      <c r="J66" s="46"/>
      <c r="K66" s="47"/>
    </row>
    <row r="67" spans="1:11" ht="21" customHeight="1">
      <c r="A67" s="81" t="s">
        <v>211</v>
      </c>
      <c r="B67" s="333"/>
      <c r="C67" s="325" t="s">
        <v>453</v>
      </c>
      <c r="D67" s="344"/>
      <c r="E67" s="325" t="s">
        <v>454</v>
      </c>
      <c r="F67" s="329"/>
      <c r="G67" s="41"/>
      <c r="H67" s="46"/>
      <c r="I67" s="46"/>
      <c r="J67" s="46"/>
      <c r="K67" s="47"/>
    </row>
    <row r="68" spans="1:11" ht="12" customHeight="1">
      <c r="A68" s="81" t="s">
        <v>212</v>
      </c>
      <c r="B68" s="341" t="s">
        <v>250</v>
      </c>
      <c r="C68" s="325" t="s">
        <v>392</v>
      </c>
      <c r="D68" s="327"/>
      <c r="E68" s="325" t="s">
        <v>455</v>
      </c>
      <c r="F68" s="329"/>
      <c r="G68" s="41"/>
      <c r="H68" s="46"/>
      <c r="I68" s="46"/>
      <c r="J68" s="46"/>
      <c r="K68" s="47"/>
    </row>
    <row r="69" spans="1:11" ht="12" customHeight="1">
      <c r="A69" s="81" t="s">
        <v>213</v>
      </c>
      <c r="B69" s="351"/>
      <c r="C69" s="325"/>
      <c r="D69" s="327"/>
      <c r="E69" s="325" t="s">
        <v>456</v>
      </c>
      <c r="F69" s="329"/>
      <c r="G69" s="41"/>
      <c r="H69" s="46"/>
      <c r="I69" s="46"/>
      <c r="J69" s="46"/>
      <c r="K69" s="47"/>
    </row>
    <row r="70" spans="1:11" ht="21.75" customHeight="1">
      <c r="A70" s="81" t="s">
        <v>214</v>
      </c>
      <c r="B70" s="351"/>
      <c r="C70" s="325"/>
      <c r="D70" s="327"/>
      <c r="E70" s="325" t="s">
        <v>457</v>
      </c>
      <c r="F70" s="329"/>
      <c r="G70" s="41"/>
      <c r="H70" s="46"/>
      <c r="I70" s="46"/>
      <c r="J70" s="46"/>
      <c r="K70" s="47"/>
    </row>
    <row r="71" spans="1:11" ht="12" customHeight="1">
      <c r="A71" s="81" t="s">
        <v>215</v>
      </c>
      <c r="B71" s="351"/>
      <c r="C71" s="325" t="s">
        <v>458</v>
      </c>
      <c r="D71" s="327"/>
      <c r="E71" s="325" t="s">
        <v>459</v>
      </c>
      <c r="F71" s="329"/>
      <c r="G71" s="41"/>
      <c r="H71" s="46"/>
      <c r="I71" s="46"/>
      <c r="J71" s="46"/>
      <c r="K71" s="47"/>
    </row>
    <row r="72" spans="1:11" ht="12" customHeight="1">
      <c r="A72" s="81" t="s">
        <v>216</v>
      </c>
      <c r="B72" s="351"/>
      <c r="C72" s="325"/>
      <c r="D72" s="327"/>
      <c r="E72" s="325" t="s">
        <v>448</v>
      </c>
      <c r="F72" s="329"/>
      <c r="G72" s="41"/>
      <c r="H72" s="46"/>
      <c r="I72" s="46"/>
      <c r="J72" s="46"/>
      <c r="K72" s="47"/>
    </row>
    <row r="73" spans="1:11" ht="21" customHeight="1">
      <c r="A73" s="81" t="s">
        <v>217</v>
      </c>
      <c r="B73" s="352"/>
      <c r="C73" s="325"/>
      <c r="D73" s="327"/>
      <c r="E73" s="325" t="s">
        <v>450</v>
      </c>
      <c r="F73" s="329"/>
      <c r="G73" s="41"/>
      <c r="H73" s="46"/>
      <c r="I73" s="46"/>
      <c r="J73" s="46"/>
      <c r="K73" s="47"/>
    </row>
    <row r="74" spans="1:11" ht="12" customHeight="1">
      <c r="A74" s="81" t="s">
        <v>218</v>
      </c>
      <c r="B74" s="341" t="s">
        <v>460</v>
      </c>
      <c r="C74" s="345" t="s">
        <v>461</v>
      </c>
      <c r="D74" s="346"/>
      <c r="E74" s="325" t="s">
        <v>462</v>
      </c>
      <c r="F74" s="329"/>
      <c r="G74" s="41"/>
      <c r="H74" s="46"/>
      <c r="I74" s="46"/>
      <c r="J74" s="46"/>
      <c r="K74" s="47"/>
    </row>
    <row r="75" spans="1:11" ht="11.25" customHeight="1">
      <c r="A75" s="81" t="s">
        <v>219</v>
      </c>
      <c r="B75" s="362"/>
      <c r="C75" s="349"/>
      <c r="D75" s="350"/>
      <c r="E75" s="325" t="s">
        <v>463</v>
      </c>
      <c r="F75" s="329"/>
      <c r="G75" s="41"/>
      <c r="H75" s="46"/>
      <c r="I75" s="46"/>
      <c r="J75" s="46"/>
      <c r="K75" s="47"/>
    </row>
    <row r="76" spans="1:11" ht="21" customHeight="1">
      <c r="A76" s="81" t="s">
        <v>220</v>
      </c>
      <c r="B76" s="363"/>
      <c r="C76" s="325" t="s">
        <v>464</v>
      </c>
      <c r="D76" s="344"/>
      <c r="E76" s="325" t="s">
        <v>465</v>
      </c>
      <c r="F76" s="329"/>
      <c r="G76" s="41"/>
      <c r="H76" s="46"/>
      <c r="I76" s="46"/>
      <c r="J76" s="46"/>
      <c r="K76" s="47"/>
    </row>
    <row r="77" spans="1:11" ht="11.25" customHeight="1">
      <c r="A77" s="81" t="s">
        <v>221</v>
      </c>
      <c r="B77" s="353" t="s">
        <v>644</v>
      </c>
      <c r="C77" s="354"/>
      <c r="D77" s="355"/>
      <c r="E77" s="325" t="s">
        <v>466</v>
      </c>
      <c r="F77" s="329"/>
      <c r="G77" s="41"/>
      <c r="H77" s="46"/>
      <c r="I77" s="46"/>
      <c r="J77" s="46"/>
      <c r="K77" s="47"/>
    </row>
    <row r="78" spans="1:11" ht="21.75" customHeight="1">
      <c r="A78" s="81" t="s">
        <v>222</v>
      </c>
      <c r="B78" s="356"/>
      <c r="C78" s="357"/>
      <c r="D78" s="358"/>
      <c r="E78" s="325" t="s">
        <v>467</v>
      </c>
      <c r="F78" s="329"/>
      <c r="G78" s="41"/>
      <c r="H78" s="46"/>
      <c r="I78" s="46"/>
      <c r="J78" s="46"/>
      <c r="K78" s="47"/>
    </row>
    <row r="79" spans="1:11" ht="12" customHeight="1">
      <c r="A79" s="81" t="s">
        <v>468</v>
      </c>
      <c r="B79" s="356"/>
      <c r="C79" s="357"/>
      <c r="D79" s="358"/>
      <c r="E79" s="325" t="s">
        <v>470</v>
      </c>
      <c r="F79" s="329"/>
      <c r="G79" s="41"/>
      <c r="H79" s="46"/>
      <c r="I79" s="46"/>
      <c r="J79" s="46"/>
      <c r="K79" s="47"/>
    </row>
    <row r="80" spans="1:11" ht="36" customHeight="1">
      <c r="A80" s="81" t="s">
        <v>469</v>
      </c>
      <c r="B80" s="356"/>
      <c r="C80" s="357"/>
      <c r="D80" s="358"/>
      <c r="E80" s="325" t="s">
        <v>645</v>
      </c>
      <c r="F80" s="329"/>
      <c r="G80" s="41"/>
      <c r="H80" s="46"/>
      <c r="I80" s="46"/>
      <c r="J80" s="46"/>
      <c r="K80" s="47"/>
    </row>
    <row r="81" spans="1:13" ht="12" customHeight="1">
      <c r="A81" s="81" t="s">
        <v>471</v>
      </c>
      <c r="B81" s="356"/>
      <c r="C81" s="357"/>
      <c r="D81" s="358"/>
      <c r="E81" s="325" t="s">
        <v>646</v>
      </c>
      <c r="F81" s="329"/>
      <c r="G81" s="41"/>
      <c r="H81" s="46"/>
      <c r="I81" s="46"/>
      <c r="J81" s="46"/>
      <c r="K81" s="47"/>
    </row>
    <row r="82" spans="1:13" ht="27.75" customHeight="1">
      <c r="A82" s="81" t="s">
        <v>472</v>
      </c>
      <c r="B82" s="356"/>
      <c r="C82" s="357"/>
      <c r="D82" s="358"/>
      <c r="E82" s="325" t="s">
        <v>647</v>
      </c>
      <c r="F82" s="329"/>
      <c r="G82" s="41"/>
      <c r="H82" s="46"/>
      <c r="I82" s="46"/>
      <c r="J82" s="46"/>
      <c r="K82" s="47"/>
    </row>
    <row r="83" spans="1:13" ht="12" customHeight="1">
      <c r="A83" s="81" t="s">
        <v>473</v>
      </c>
      <c r="B83" s="359"/>
      <c r="C83" s="360"/>
      <c r="D83" s="361"/>
      <c r="E83" s="325" t="s">
        <v>648</v>
      </c>
      <c r="F83" s="329"/>
      <c r="G83" s="41"/>
      <c r="H83" s="46"/>
      <c r="I83" s="46"/>
      <c r="J83" s="46"/>
      <c r="K83" s="47"/>
    </row>
    <row r="84" spans="1:13" ht="12" customHeight="1">
      <c r="A84" s="81" t="s">
        <v>474</v>
      </c>
      <c r="B84" s="353" t="s">
        <v>475</v>
      </c>
      <c r="C84" s="354"/>
      <c r="D84" s="355"/>
      <c r="E84" s="328" t="s">
        <v>476</v>
      </c>
      <c r="F84" s="327"/>
      <c r="G84" s="41"/>
      <c r="H84" s="46"/>
      <c r="I84" s="46"/>
      <c r="J84" s="46"/>
      <c r="K84" s="47"/>
    </row>
    <row r="85" spans="1:13" ht="23.25" customHeight="1">
      <c r="A85" s="81" t="s">
        <v>552</v>
      </c>
      <c r="B85" s="345" t="s">
        <v>477</v>
      </c>
      <c r="C85" s="364"/>
      <c r="D85" s="365"/>
      <c r="E85" s="325" t="s">
        <v>478</v>
      </c>
      <c r="F85" s="327"/>
      <c r="G85" s="41"/>
      <c r="H85" s="46"/>
      <c r="I85" s="46"/>
      <c r="J85" s="46"/>
      <c r="K85" s="47"/>
    </row>
    <row r="86" spans="1:13" ht="23.25" customHeight="1">
      <c r="A86" s="81" t="s">
        <v>553</v>
      </c>
      <c r="B86" s="366"/>
      <c r="C86" s="367"/>
      <c r="D86" s="368"/>
      <c r="E86" s="325" t="s">
        <v>479</v>
      </c>
      <c r="F86" s="327"/>
      <c r="G86" s="41"/>
      <c r="H86" s="46"/>
      <c r="I86" s="46"/>
      <c r="J86" s="46"/>
      <c r="K86" s="47"/>
    </row>
    <row r="87" spans="1:13" ht="30" customHeight="1">
      <c r="A87" s="81" t="s">
        <v>554</v>
      </c>
      <c r="B87" s="369" t="s">
        <v>649</v>
      </c>
      <c r="C87" s="369" t="s">
        <v>650</v>
      </c>
      <c r="D87" s="369"/>
      <c r="E87" s="325" t="s">
        <v>651</v>
      </c>
      <c r="F87" s="327"/>
      <c r="G87" s="41"/>
      <c r="H87" s="46"/>
      <c r="I87" s="46"/>
      <c r="J87" s="46"/>
      <c r="K87" s="47"/>
    </row>
    <row r="88" spans="1:13" ht="30" customHeight="1">
      <c r="A88" s="81" t="s">
        <v>556</v>
      </c>
      <c r="B88" s="369"/>
      <c r="C88" s="369"/>
      <c r="D88" s="369"/>
      <c r="E88" s="325" t="s">
        <v>652</v>
      </c>
      <c r="F88" s="327"/>
      <c r="G88" s="41"/>
      <c r="H88" s="46"/>
      <c r="I88" s="46"/>
      <c r="J88" s="46"/>
      <c r="K88" s="47"/>
    </row>
    <row r="89" spans="1:13" ht="12" customHeight="1">
      <c r="A89" s="81" t="s">
        <v>480</v>
      </c>
      <c r="B89" s="353" t="s">
        <v>481</v>
      </c>
      <c r="C89" s="354"/>
      <c r="D89" s="355"/>
      <c r="E89" s="325" t="s">
        <v>482</v>
      </c>
      <c r="F89" s="373"/>
      <c r="G89" s="41"/>
      <c r="H89" s="46"/>
      <c r="I89" s="46"/>
      <c r="J89" s="46"/>
      <c r="K89" s="47"/>
    </row>
    <row r="90" spans="1:13" ht="12" customHeight="1">
      <c r="A90" s="81" t="s">
        <v>483</v>
      </c>
      <c r="B90" s="372"/>
      <c r="C90" s="357"/>
      <c r="D90" s="358"/>
      <c r="E90" s="325" t="s">
        <v>484</v>
      </c>
      <c r="F90" s="373"/>
      <c r="G90" s="41"/>
      <c r="H90" s="46"/>
      <c r="I90" s="46"/>
      <c r="J90" s="46"/>
      <c r="K90" s="47"/>
    </row>
    <row r="91" spans="1:13" ht="12" customHeight="1">
      <c r="A91" s="81" t="s">
        <v>485</v>
      </c>
      <c r="B91" s="372"/>
      <c r="C91" s="357"/>
      <c r="D91" s="358"/>
      <c r="E91" s="325" t="s">
        <v>486</v>
      </c>
      <c r="F91" s="373"/>
      <c r="G91" s="41"/>
      <c r="H91" s="46"/>
      <c r="I91" s="46"/>
      <c r="J91" s="46"/>
      <c r="K91" s="47"/>
    </row>
    <row r="92" spans="1:13" ht="12" customHeight="1">
      <c r="A92" s="81" t="s">
        <v>487</v>
      </c>
      <c r="B92" s="372"/>
      <c r="C92" s="357"/>
      <c r="D92" s="358"/>
      <c r="E92" s="325" t="s">
        <v>488</v>
      </c>
      <c r="F92" s="373"/>
      <c r="G92" s="41"/>
      <c r="H92" s="46"/>
      <c r="I92" s="46"/>
      <c r="J92" s="46"/>
      <c r="K92" s="47"/>
    </row>
    <row r="93" spans="1:13" ht="44.25" customHeight="1">
      <c r="A93" s="81" t="s">
        <v>653</v>
      </c>
      <c r="B93" s="353" t="s">
        <v>491</v>
      </c>
      <c r="C93" s="354"/>
      <c r="D93" s="355"/>
      <c r="E93" s="331" t="s">
        <v>492</v>
      </c>
      <c r="F93" s="375"/>
      <c r="G93" s="41"/>
      <c r="H93" s="46"/>
      <c r="I93" s="46"/>
      <c r="J93" s="46"/>
      <c r="K93" s="47"/>
    </row>
    <row r="94" spans="1:13" ht="11.25" customHeight="1">
      <c r="A94" s="81" t="s">
        <v>654</v>
      </c>
      <c r="B94" s="372"/>
      <c r="C94" s="357"/>
      <c r="D94" s="358"/>
      <c r="E94" s="325" t="s">
        <v>494</v>
      </c>
      <c r="F94" s="329"/>
      <c r="G94" s="41"/>
      <c r="H94" s="46"/>
      <c r="I94" s="46"/>
      <c r="J94" s="46"/>
      <c r="K94" s="47"/>
      <c r="M94" s="170" t="s">
        <v>655</v>
      </c>
    </row>
    <row r="95" spans="1:13" ht="24" customHeight="1">
      <c r="A95" s="81" t="s">
        <v>656</v>
      </c>
      <c r="B95" s="372"/>
      <c r="C95" s="357"/>
      <c r="D95" s="358"/>
      <c r="E95" s="325" t="s">
        <v>495</v>
      </c>
      <c r="F95" s="329"/>
      <c r="G95" s="41"/>
      <c r="H95" s="46"/>
      <c r="I95" s="46"/>
      <c r="J95" s="46"/>
      <c r="K95" s="47"/>
    </row>
    <row r="96" spans="1:13" ht="12" customHeight="1" thickBot="1">
      <c r="A96" s="81" t="s">
        <v>493</v>
      </c>
      <c r="B96" s="374"/>
      <c r="C96" s="360"/>
      <c r="D96" s="361"/>
      <c r="E96" s="325" t="s">
        <v>496</v>
      </c>
      <c r="F96" s="329"/>
      <c r="G96" s="41"/>
      <c r="H96" s="46"/>
      <c r="I96" s="46"/>
      <c r="J96" s="46"/>
      <c r="K96" s="47"/>
      <c r="M96" s="170" t="s">
        <v>655</v>
      </c>
    </row>
    <row r="97" spans="1:11" ht="12" customHeight="1">
      <c r="A97" s="77">
        <v>5</v>
      </c>
      <c r="B97" s="322" t="s">
        <v>497</v>
      </c>
      <c r="C97" s="323"/>
      <c r="D97" s="323"/>
      <c r="E97" s="323"/>
      <c r="F97" s="323"/>
      <c r="G97" s="323"/>
      <c r="H97" s="323"/>
      <c r="I97" s="323"/>
      <c r="J97" s="323"/>
      <c r="K97" s="324"/>
    </row>
    <row r="98" spans="1:11" ht="12" customHeight="1">
      <c r="A98" s="83" t="s">
        <v>361</v>
      </c>
      <c r="B98" s="325" t="s">
        <v>498</v>
      </c>
      <c r="C98" s="315"/>
      <c r="D98" s="316"/>
      <c r="E98" s="328" t="s">
        <v>499</v>
      </c>
      <c r="F98" s="329"/>
      <c r="G98" s="41"/>
      <c r="H98" s="46"/>
      <c r="I98" s="46"/>
      <c r="J98" s="46"/>
      <c r="K98" s="47"/>
    </row>
    <row r="99" spans="1:11" ht="12" customHeight="1">
      <c r="A99" s="81" t="s">
        <v>364</v>
      </c>
      <c r="B99" s="345" t="s">
        <v>500</v>
      </c>
      <c r="C99" s="370"/>
      <c r="D99" s="346"/>
      <c r="E99" s="325" t="s">
        <v>501</v>
      </c>
      <c r="F99" s="329"/>
      <c r="G99" s="41"/>
      <c r="H99" s="46"/>
      <c r="I99" s="46"/>
      <c r="J99" s="46"/>
      <c r="K99" s="47"/>
    </row>
    <row r="100" spans="1:11" ht="12" customHeight="1">
      <c r="A100" s="81" t="s">
        <v>367</v>
      </c>
      <c r="B100" s="349"/>
      <c r="C100" s="371"/>
      <c r="D100" s="350"/>
      <c r="E100" s="328" t="s">
        <v>502</v>
      </c>
      <c r="F100" s="329"/>
      <c r="G100" s="41"/>
      <c r="H100" s="46"/>
      <c r="I100" s="46"/>
      <c r="J100" s="46"/>
      <c r="K100" s="47"/>
    </row>
    <row r="101" spans="1:11" ht="12" customHeight="1">
      <c r="A101" s="81" t="s">
        <v>370</v>
      </c>
      <c r="B101" s="325" t="s">
        <v>503</v>
      </c>
      <c r="C101" s="326"/>
      <c r="D101" s="330"/>
      <c r="E101" s="328" t="s">
        <v>504</v>
      </c>
      <c r="F101" s="329"/>
      <c r="G101" s="41"/>
      <c r="H101" s="46"/>
      <c r="I101" s="46"/>
      <c r="J101" s="46"/>
      <c r="K101" s="47"/>
    </row>
    <row r="102" spans="1:11" ht="12" customHeight="1">
      <c r="A102" s="83" t="s">
        <v>372</v>
      </c>
      <c r="B102" s="325"/>
      <c r="C102" s="326"/>
      <c r="D102" s="330"/>
      <c r="E102" s="325" t="s">
        <v>502</v>
      </c>
      <c r="F102" s="329"/>
      <c r="G102" s="41"/>
      <c r="H102" s="46"/>
      <c r="I102" s="46"/>
      <c r="J102" s="46"/>
      <c r="K102" s="47"/>
    </row>
    <row r="103" spans="1:11" ht="12" customHeight="1">
      <c r="A103" s="83" t="s">
        <v>374</v>
      </c>
      <c r="B103" s="325" t="s">
        <v>505</v>
      </c>
      <c r="C103" s="326"/>
      <c r="D103" s="330"/>
      <c r="E103" s="328" t="s">
        <v>506</v>
      </c>
      <c r="F103" s="329"/>
      <c r="G103" s="41"/>
      <c r="H103" s="46"/>
      <c r="I103" s="46"/>
      <c r="J103" s="46"/>
      <c r="K103" s="47"/>
    </row>
    <row r="104" spans="1:11" ht="12" customHeight="1">
      <c r="A104" s="83" t="s">
        <v>377</v>
      </c>
      <c r="B104" s="325" t="s">
        <v>507</v>
      </c>
      <c r="C104" s="326"/>
      <c r="D104" s="330"/>
      <c r="E104" s="328" t="s">
        <v>508</v>
      </c>
      <c r="F104" s="329"/>
      <c r="G104" s="41"/>
      <c r="H104" s="46"/>
      <c r="I104" s="46"/>
      <c r="J104" s="46"/>
      <c r="K104" s="47"/>
    </row>
    <row r="105" spans="1:11" ht="12" customHeight="1">
      <c r="A105" s="83" t="s">
        <v>379</v>
      </c>
      <c r="B105" s="325"/>
      <c r="C105" s="326"/>
      <c r="D105" s="330"/>
      <c r="E105" s="328" t="s">
        <v>509</v>
      </c>
      <c r="F105" s="329"/>
      <c r="G105" s="41"/>
      <c r="H105" s="46"/>
      <c r="I105" s="46"/>
      <c r="J105" s="46"/>
      <c r="K105" s="47"/>
    </row>
    <row r="106" spans="1:11" ht="12" customHeight="1">
      <c r="A106" s="83" t="s">
        <v>382</v>
      </c>
      <c r="B106" s="325"/>
      <c r="C106" s="326"/>
      <c r="D106" s="330"/>
      <c r="E106" s="328" t="s">
        <v>502</v>
      </c>
      <c r="F106" s="329"/>
      <c r="G106" s="41"/>
      <c r="H106" s="46"/>
      <c r="I106" s="46"/>
      <c r="J106" s="46"/>
      <c r="K106" s="47"/>
    </row>
    <row r="107" spans="1:11" ht="12" customHeight="1">
      <c r="A107" s="83" t="s">
        <v>398</v>
      </c>
      <c r="B107" s="325"/>
      <c r="C107" s="326"/>
      <c r="D107" s="330"/>
      <c r="E107" s="328" t="s">
        <v>510</v>
      </c>
      <c r="F107" s="329"/>
      <c r="G107" s="41"/>
      <c r="H107" s="46"/>
      <c r="I107" s="46"/>
      <c r="J107" s="46"/>
      <c r="K107" s="47"/>
    </row>
    <row r="108" spans="1:11" ht="12" customHeight="1">
      <c r="A108" s="83" t="s">
        <v>400</v>
      </c>
      <c r="B108" s="333" t="s">
        <v>511</v>
      </c>
      <c r="C108" s="325" t="s">
        <v>511</v>
      </c>
      <c r="D108" s="327"/>
      <c r="E108" s="328" t="s">
        <v>512</v>
      </c>
      <c r="F108" s="329"/>
      <c r="G108" s="41"/>
      <c r="H108" s="46"/>
      <c r="I108" s="46"/>
      <c r="J108" s="46"/>
      <c r="K108" s="47"/>
    </row>
    <row r="109" spans="1:11" ht="12" customHeight="1">
      <c r="A109" s="83" t="s">
        <v>403</v>
      </c>
      <c r="B109" s="333"/>
      <c r="C109" s="325"/>
      <c r="D109" s="327"/>
      <c r="E109" s="328" t="s">
        <v>513</v>
      </c>
      <c r="F109" s="316"/>
      <c r="G109" s="41"/>
      <c r="H109" s="46"/>
      <c r="I109" s="46"/>
      <c r="J109" s="46"/>
      <c r="K109" s="47"/>
    </row>
    <row r="110" spans="1:11" ht="12" customHeight="1">
      <c r="A110" s="83" t="s">
        <v>405</v>
      </c>
      <c r="B110" s="333"/>
      <c r="C110" s="325"/>
      <c r="D110" s="327"/>
      <c r="E110" s="328" t="s">
        <v>514</v>
      </c>
      <c r="F110" s="329"/>
      <c r="G110" s="41"/>
      <c r="H110" s="46"/>
      <c r="I110" s="46"/>
      <c r="J110" s="46"/>
      <c r="K110" s="47"/>
    </row>
    <row r="111" spans="1:11" ht="12" customHeight="1">
      <c r="A111" s="83" t="s">
        <v>407</v>
      </c>
      <c r="B111" s="333"/>
      <c r="C111" s="325"/>
      <c r="D111" s="327"/>
      <c r="E111" s="328" t="s">
        <v>502</v>
      </c>
      <c r="F111" s="329"/>
      <c r="G111" s="41"/>
      <c r="H111" s="46"/>
      <c r="I111" s="46"/>
      <c r="J111" s="46"/>
      <c r="K111" s="47"/>
    </row>
    <row r="112" spans="1:11" ht="12" customHeight="1">
      <c r="A112" s="83" t="s">
        <v>409</v>
      </c>
      <c r="B112" s="333"/>
      <c r="C112" s="325"/>
      <c r="D112" s="327"/>
      <c r="E112" s="331" t="s">
        <v>515</v>
      </c>
      <c r="F112" s="375"/>
      <c r="G112" s="171"/>
      <c r="H112" s="46"/>
      <c r="I112" s="46"/>
      <c r="J112" s="46"/>
      <c r="K112" s="47"/>
    </row>
    <row r="113" spans="1:11" ht="11.25" customHeight="1">
      <c r="A113" s="83" t="s">
        <v>412</v>
      </c>
      <c r="B113" s="333"/>
      <c r="C113" s="325" t="s">
        <v>516</v>
      </c>
      <c r="D113" s="330"/>
      <c r="E113" s="328" t="s">
        <v>517</v>
      </c>
      <c r="F113" s="329"/>
      <c r="G113" s="41"/>
      <c r="H113" s="46"/>
      <c r="I113" s="46"/>
      <c r="J113" s="46"/>
      <c r="K113" s="47"/>
    </row>
    <row r="114" spans="1:11" ht="11.25" customHeight="1">
      <c r="A114" s="83" t="s">
        <v>414</v>
      </c>
      <c r="B114" s="333"/>
      <c r="C114" s="345" t="s">
        <v>518</v>
      </c>
      <c r="D114" s="378"/>
      <c r="E114" s="328" t="s">
        <v>519</v>
      </c>
      <c r="F114" s="329"/>
      <c r="G114" s="41"/>
      <c r="H114" s="46"/>
      <c r="I114" s="46"/>
      <c r="J114" s="46"/>
      <c r="K114" s="47"/>
    </row>
    <row r="115" spans="1:11" ht="11.25" customHeight="1">
      <c r="A115" s="83" t="s">
        <v>417</v>
      </c>
      <c r="B115" s="333"/>
      <c r="C115" s="379"/>
      <c r="D115" s="380"/>
      <c r="E115" s="328" t="s">
        <v>520</v>
      </c>
      <c r="F115" s="316"/>
      <c r="G115" s="41"/>
      <c r="H115" s="46"/>
      <c r="I115" s="46"/>
      <c r="J115" s="46"/>
      <c r="K115" s="47"/>
    </row>
    <row r="116" spans="1:11" ht="12" customHeight="1">
      <c r="A116" s="83" t="s">
        <v>521</v>
      </c>
      <c r="B116" s="333"/>
      <c r="C116" s="325" t="s">
        <v>522</v>
      </c>
      <c r="D116" s="330"/>
      <c r="E116" s="328" t="s">
        <v>523</v>
      </c>
      <c r="F116" s="329"/>
      <c r="G116" s="41"/>
      <c r="H116" s="46"/>
      <c r="I116" s="46"/>
      <c r="J116" s="46"/>
      <c r="K116" s="47"/>
    </row>
    <row r="117" spans="1:11" ht="12" customHeight="1">
      <c r="A117" s="83" t="s">
        <v>524</v>
      </c>
      <c r="B117" s="333"/>
      <c r="C117" s="332"/>
      <c r="D117" s="330"/>
      <c r="E117" s="328" t="s">
        <v>525</v>
      </c>
      <c r="F117" s="329"/>
      <c r="G117" s="41"/>
      <c r="H117" s="46"/>
      <c r="I117" s="46"/>
      <c r="J117" s="46"/>
      <c r="K117" s="47"/>
    </row>
    <row r="118" spans="1:11" ht="12" customHeight="1">
      <c r="A118" s="79" t="s">
        <v>526</v>
      </c>
      <c r="B118" s="333"/>
      <c r="C118" s="332"/>
      <c r="D118" s="330"/>
      <c r="E118" s="328" t="s">
        <v>528</v>
      </c>
      <c r="F118" s="329"/>
      <c r="G118" s="41"/>
      <c r="H118" s="46"/>
      <c r="I118" s="46"/>
      <c r="J118" s="46"/>
      <c r="K118" s="47"/>
    </row>
    <row r="119" spans="1:11" ht="12" customHeight="1">
      <c r="A119" s="79" t="s">
        <v>527</v>
      </c>
      <c r="B119" s="333"/>
      <c r="C119" s="332"/>
      <c r="D119" s="330"/>
      <c r="E119" s="328" t="s">
        <v>502</v>
      </c>
      <c r="F119" s="329"/>
      <c r="G119" s="41"/>
      <c r="H119" s="46"/>
      <c r="I119" s="46"/>
      <c r="J119" s="46"/>
      <c r="K119" s="47"/>
    </row>
    <row r="120" spans="1:11" ht="12" customHeight="1">
      <c r="A120" s="79" t="s">
        <v>529</v>
      </c>
      <c r="B120" s="333" t="s">
        <v>531</v>
      </c>
      <c r="C120" s="325" t="s">
        <v>532</v>
      </c>
      <c r="D120" s="330"/>
      <c r="E120" s="328" t="s">
        <v>533</v>
      </c>
      <c r="F120" s="329"/>
      <c r="G120" s="41"/>
      <c r="H120" s="46"/>
      <c r="I120" s="46"/>
      <c r="J120" s="46"/>
      <c r="K120" s="47"/>
    </row>
    <row r="121" spans="1:11" ht="12" customHeight="1">
      <c r="A121" s="79" t="s">
        <v>530</v>
      </c>
      <c r="B121" s="333"/>
      <c r="C121" s="332"/>
      <c r="D121" s="330"/>
      <c r="E121" s="325" t="s">
        <v>657</v>
      </c>
      <c r="F121" s="329"/>
      <c r="G121" s="41"/>
      <c r="H121" s="46"/>
      <c r="I121" s="46"/>
      <c r="J121" s="46"/>
      <c r="K121" s="47"/>
    </row>
    <row r="122" spans="1:11" ht="12" customHeight="1">
      <c r="A122" s="79" t="s">
        <v>534</v>
      </c>
      <c r="B122" s="333"/>
      <c r="C122" s="325" t="s">
        <v>537</v>
      </c>
      <c r="D122" s="330"/>
      <c r="E122" s="376" t="s">
        <v>538</v>
      </c>
      <c r="F122" s="329"/>
      <c r="G122" s="41"/>
      <c r="H122" s="46"/>
      <c r="I122" s="46"/>
      <c r="J122" s="46"/>
      <c r="K122" s="47"/>
    </row>
    <row r="123" spans="1:11" ht="12" customHeight="1">
      <c r="A123" s="79" t="s">
        <v>535</v>
      </c>
      <c r="B123" s="333"/>
      <c r="C123" s="325"/>
      <c r="D123" s="330"/>
      <c r="E123" s="377" t="s">
        <v>658</v>
      </c>
      <c r="F123" s="329"/>
      <c r="G123" s="41"/>
      <c r="H123" s="46"/>
      <c r="I123" s="46"/>
      <c r="J123" s="46"/>
      <c r="K123" s="47"/>
    </row>
    <row r="124" spans="1:11" ht="12" customHeight="1">
      <c r="A124" s="79" t="s">
        <v>536</v>
      </c>
      <c r="B124" s="333" t="s">
        <v>542</v>
      </c>
      <c r="C124" s="325" t="s">
        <v>543</v>
      </c>
      <c r="D124" s="330"/>
      <c r="E124" s="328" t="s">
        <v>544</v>
      </c>
      <c r="F124" s="329"/>
      <c r="G124" s="41"/>
      <c r="H124" s="46"/>
      <c r="I124" s="46"/>
      <c r="J124" s="46"/>
      <c r="K124" s="47"/>
    </row>
    <row r="125" spans="1:11" ht="12" customHeight="1">
      <c r="A125" s="79" t="s">
        <v>539</v>
      </c>
      <c r="B125" s="333"/>
      <c r="C125" s="332"/>
      <c r="D125" s="330"/>
      <c r="E125" s="325" t="s">
        <v>546</v>
      </c>
      <c r="F125" s="329"/>
      <c r="G125" s="41"/>
      <c r="H125" s="46"/>
      <c r="I125" s="46"/>
      <c r="J125" s="46"/>
      <c r="K125" s="47"/>
    </row>
    <row r="126" spans="1:11" ht="12" customHeight="1">
      <c r="A126" s="79" t="s">
        <v>540</v>
      </c>
      <c r="B126" s="334"/>
      <c r="C126" s="325" t="s">
        <v>548</v>
      </c>
      <c r="D126" s="330"/>
      <c r="E126" s="328" t="s">
        <v>549</v>
      </c>
      <c r="F126" s="329"/>
      <c r="G126" s="41"/>
      <c r="H126" s="46"/>
      <c r="I126" s="46"/>
      <c r="J126" s="46"/>
      <c r="K126" s="47"/>
    </row>
    <row r="127" spans="1:11" ht="12" customHeight="1">
      <c r="A127" s="79" t="s">
        <v>541</v>
      </c>
      <c r="B127" s="334"/>
      <c r="C127" s="332"/>
      <c r="D127" s="330"/>
      <c r="E127" s="325" t="s">
        <v>551</v>
      </c>
      <c r="F127" s="329"/>
      <c r="G127" s="41"/>
      <c r="H127" s="46"/>
      <c r="I127" s="46"/>
      <c r="J127" s="46"/>
      <c r="K127" s="47"/>
    </row>
    <row r="128" spans="1:11" ht="23.25" customHeight="1">
      <c r="A128" s="79" t="s">
        <v>545</v>
      </c>
      <c r="B128" s="334"/>
      <c r="C128" s="332"/>
      <c r="D128" s="330"/>
      <c r="E128" s="328" t="s">
        <v>659</v>
      </c>
      <c r="F128" s="329"/>
      <c r="G128" s="41"/>
      <c r="H128" s="46"/>
      <c r="I128" s="46"/>
      <c r="J128" s="46"/>
      <c r="K128" s="47"/>
    </row>
    <row r="129" spans="1:11" ht="12" customHeight="1">
      <c r="A129" s="79" t="s">
        <v>547</v>
      </c>
      <c r="B129" s="334"/>
      <c r="C129" s="332"/>
      <c r="D129" s="330"/>
      <c r="E129" s="325" t="s">
        <v>555</v>
      </c>
      <c r="F129" s="329"/>
      <c r="G129" s="41"/>
      <c r="H129" s="46"/>
      <c r="I129" s="46"/>
      <c r="J129" s="46"/>
      <c r="K129" s="47"/>
    </row>
    <row r="130" spans="1:11" ht="12" customHeight="1" thickBot="1">
      <c r="A130" s="79" t="s">
        <v>550</v>
      </c>
      <c r="B130" s="334"/>
      <c r="C130" s="325" t="s">
        <v>557</v>
      </c>
      <c r="D130" s="330"/>
      <c r="E130" s="325" t="s">
        <v>558</v>
      </c>
      <c r="F130" s="329"/>
      <c r="G130" s="41"/>
      <c r="H130" s="46"/>
      <c r="I130" s="46"/>
      <c r="J130" s="46"/>
      <c r="K130" s="47"/>
    </row>
    <row r="131" spans="1:11" ht="12" customHeight="1">
      <c r="A131" s="77">
        <v>6</v>
      </c>
      <c r="B131" s="322" t="s">
        <v>559</v>
      </c>
      <c r="C131" s="323"/>
      <c r="D131" s="323"/>
      <c r="E131" s="323"/>
      <c r="F131" s="323"/>
      <c r="G131" s="323"/>
      <c r="H131" s="323"/>
      <c r="I131" s="323"/>
      <c r="J131" s="323"/>
      <c r="K131" s="324"/>
    </row>
    <row r="132" spans="1:11" ht="12" customHeight="1">
      <c r="A132" s="78" t="s">
        <v>361</v>
      </c>
      <c r="B132" s="333" t="s">
        <v>560</v>
      </c>
      <c r="C132" s="331" t="s">
        <v>561</v>
      </c>
      <c r="D132" s="330"/>
      <c r="E132" s="328" t="s">
        <v>562</v>
      </c>
      <c r="F132" s="329"/>
      <c r="G132" s="41"/>
      <c r="H132" s="46"/>
      <c r="I132" s="46"/>
      <c r="J132" s="46"/>
      <c r="K132" s="47"/>
    </row>
    <row r="133" spans="1:11" ht="12" customHeight="1">
      <c r="A133" s="78" t="s">
        <v>364</v>
      </c>
      <c r="B133" s="333"/>
      <c r="C133" s="331"/>
      <c r="D133" s="330"/>
      <c r="E133" s="328" t="s">
        <v>563</v>
      </c>
      <c r="F133" s="329"/>
      <c r="G133" s="41"/>
      <c r="H133" s="46"/>
      <c r="I133" s="46"/>
      <c r="J133" s="46"/>
      <c r="K133" s="47"/>
    </row>
    <row r="134" spans="1:11" ht="21" customHeight="1">
      <c r="A134" s="78" t="s">
        <v>367</v>
      </c>
      <c r="B134" s="334"/>
      <c r="C134" s="325" t="s">
        <v>564</v>
      </c>
      <c r="D134" s="330"/>
      <c r="E134" s="331" t="s">
        <v>565</v>
      </c>
      <c r="F134" s="329"/>
      <c r="G134" s="41"/>
      <c r="H134" s="46"/>
      <c r="I134" s="46"/>
      <c r="J134" s="46"/>
      <c r="K134" s="47"/>
    </row>
    <row r="135" spans="1:11" ht="12" customHeight="1">
      <c r="A135" s="78" t="s">
        <v>370</v>
      </c>
      <c r="B135" s="334"/>
      <c r="C135" s="325"/>
      <c r="D135" s="330"/>
      <c r="E135" s="331" t="s">
        <v>566</v>
      </c>
      <c r="F135" s="329"/>
      <c r="G135" s="41"/>
      <c r="H135" s="46"/>
      <c r="I135" s="46"/>
      <c r="J135" s="46"/>
      <c r="K135" s="47"/>
    </row>
    <row r="136" spans="1:11" ht="11.25" customHeight="1">
      <c r="A136" s="79" t="s">
        <v>372</v>
      </c>
      <c r="B136" s="325" t="s">
        <v>567</v>
      </c>
      <c r="C136" s="326"/>
      <c r="D136" s="330"/>
      <c r="E136" s="328" t="s">
        <v>568</v>
      </c>
      <c r="F136" s="329"/>
      <c r="G136" s="41"/>
      <c r="H136" s="46"/>
      <c r="I136" s="46"/>
      <c r="J136" s="46"/>
      <c r="K136" s="47"/>
    </row>
    <row r="137" spans="1:11" ht="11.25" customHeight="1">
      <c r="A137" s="79" t="s">
        <v>374</v>
      </c>
      <c r="B137" s="381" t="s">
        <v>569</v>
      </c>
      <c r="C137" s="325" t="s">
        <v>570</v>
      </c>
      <c r="D137" s="330"/>
      <c r="E137" s="328" t="s">
        <v>571</v>
      </c>
      <c r="F137" s="329"/>
      <c r="G137" s="41"/>
      <c r="H137" s="46"/>
      <c r="I137" s="46"/>
      <c r="J137" s="46"/>
      <c r="K137" s="47"/>
    </row>
    <row r="138" spans="1:11" ht="12" customHeight="1">
      <c r="A138" s="79" t="s">
        <v>377</v>
      </c>
      <c r="B138" s="382"/>
      <c r="C138" s="332"/>
      <c r="D138" s="330"/>
      <c r="E138" s="328" t="s">
        <v>572</v>
      </c>
      <c r="F138" s="329"/>
      <c r="G138" s="41"/>
      <c r="H138" s="46"/>
      <c r="I138" s="46"/>
      <c r="J138" s="46"/>
      <c r="K138" s="47"/>
    </row>
    <row r="139" spans="1:11" ht="12" customHeight="1">
      <c r="A139" s="79" t="s">
        <v>379</v>
      </c>
      <c r="B139" s="382"/>
      <c r="C139" s="325" t="s">
        <v>573</v>
      </c>
      <c r="D139" s="330"/>
      <c r="E139" s="385" t="s">
        <v>574</v>
      </c>
      <c r="F139" s="329"/>
      <c r="G139" s="41"/>
      <c r="H139" s="46"/>
      <c r="I139" s="46"/>
      <c r="J139" s="46"/>
      <c r="K139" s="47"/>
    </row>
    <row r="140" spans="1:11" ht="12" customHeight="1" thickBot="1">
      <c r="A140" s="80" t="s">
        <v>382</v>
      </c>
      <c r="B140" s="383"/>
      <c r="C140" s="384"/>
      <c r="D140" s="337"/>
      <c r="E140" s="386" t="s">
        <v>572</v>
      </c>
      <c r="F140" s="338"/>
      <c r="G140" s="169"/>
      <c r="H140" s="48"/>
      <c r="I140" s="48"/>
      <c r="J140" s="48"/>
      <c r="K140" s="49"/>
    </row>
    <row r="141" spans="1:11" ht="11.25" customHeight="1">
      <c r="A141" s="172">
        <v>7</v>
      </c>
      <c r="B141" s="397" t="s">
        <v>575</v>
      </c>
      <c r="C141" s="398"/>
      <c r="D141" s="398"/>
      <c r="E141" s="398"/>
      <c r="F141" s="398"/>
      <c r="G141" s="398"/>
      <c r="H141" s="398"/>
      <c r="I141" s="398"/>
      <c r="J141" s="398"/>
      <c r="K141" s="399"/>
    </row>
    <row r="142" spans="1:11" ht="12" customHeight="1">
      <c r="A142" s="391" t="s">
        <v>432</v>
      </c>
      <c r="B142" s="392"/>
      <c r="C142" s="392"/>
      <c r="D142" s="392"/>
      <c r="E142" s="392"/>
      <c r="F142" s="392"/>
      <c r="G142" s="392"/>
      <c r="H142" s="392"/>
      <c r="I142" s="392"/>
      <c r="J142" s="392"/>
      <c r="K142" s="393"/>
    </row>
    <row r="143" spans="1:11" ht="30" customHeight="1">
      <c r="A143" s="173" t="s">
        <v>660</v>
      </c>
      <c r="B143" s="353" t="s">
        <v>661</v>
      </c>
      <c r="C143" s="400"/>
      <c r="D143" s="400"/>
      <c r="E143" s="325" t="s">
        <v>662</v>
      </c>
      <c r="F143" s="329"/>
      <c r="G143" s="41"/>
      <c r="H143" s="46"/>
      <c r="I143" s="46"/>
      <c r="J143" s="46"/>
      <c r="K143" s="47"/>
    </row>
    <row r="144" spans="1:11" ht="12" customHeight="1">
      <c r="A144" s="173" t="s">
        <v>663</v>
      </c>
      <c r="B144" s="356"/>
      <c r="C144" s="401"/>
      <c r="D144" s="401"/>
      <c r="E144" s="325" t="s">
        <v>664</v>
      </c>
      <c r="F144" s="329"/>
      <c r="G144" s="41"/>
      <c r="H144" s="46"/>
      <c r="I144" s="46"/>
      <c r="J144" s="46"/>
      <c r="K144" s="47"/>
    </row>
    <row r="145" spans="1:11" ht="12" customHeight="1">
      <c r="A145" s="173" t="s">
        <v>665</v>
      </c>
      <c r="B145" s="356"/>
      <c r="C145" s="401"/>
      <c r="D145" s="401"/>
      <c r="E145" s="331" t="s">
        <v>666</v>
      </c>
      <c r="F145" s="396"/>
      <c r="G145" s="41"/>
      <c r="H145" s="46"/>
      <c r="I145" s="46"/>
      <c r="J145" s="46"/>
      <c r="K145" s="47"/>
    </row>
    <row r="146" spans="1:11" ht="12" customHeight="1">
      <c r="A146" s="173" t="s">
        <v>667</v>
      </c>
      <c r="B146" s="356"/>
      <c r="C146" s="401"/>
      <c r="D146" s="401"/>
      <c r="E146" s="331" t="s">
        <v>668</v>
      </c>
      <c r="F146" s="396"/>
      <c r="G146" s="41"/>
      <c r="H146" s="46"/>
      <c r="I146" s="46"/>
      <c r="J146" s="46"/>
      <c r="K146" s="47"/>
    </row>
    <row r="147" spans="1:11" ht="30" customHeight="1">
      <c r="A147" s="173" t="s">
        <v>669</v>
      </c>
      <c r="B147" s="359"/>
      <c r="C147" s="402"/>
      <c r="D147" s="402"/>
      <c r="E147" s="331" t="s">
        <v>670</v>
      </c>
      <c r="F147" s="396"/>
      <c r="G147" s="41"/>
      <c r="H147" s="46"/>
      <c r="I147" s="46"/>
      <c r="J147" s="46"/>
      <c r="K147" s="47"/>
    </row>
    <row r="148" spans="1:11" ht="12" customHeight="1">
      <c r="A148" s="173" t="s">
        <v>671</v>
      </c>
      <c r="B148" s="387" t="s">
        <v>672</v>
      </c>
      <c r="C148" s="388"/>
      <c r="D148" s="388"/>
      <c r="E148" s="325" t="s">
        <v>489</v>
      </c>
      <c r="F148" s="373"/>
      <c r="G148" s="41"/>
      <c r="H148" s="46"/>
      <c r="I148" s="46"/>
      <c r="J148" s="46"/>
      <c r="K148" s="47"/>
    </row>
    <row r="149" spans="1:11" ht="12" customHeight="1">
      <c r="A149" s="173" t="s">
        <v>673</v>
      </c>
      <c r="B149" s="389"/>
      <c r="C149" s="390"/>
      <c r="D149" s="390"/>
      <c r="E149" s="325" t="s">
        <v>490</v>
      </c>
      <c r="F149" s="373"/>
      <c r="G149" s="41"/>
      <c r="H149" s="46"/>
      <c r="I149" s="46"/>
      <c r="J149" s="46"/>
      <c r="K149" s="47"/>
    </row>
    <row r="150" spans="1:11" ht="12" customHeight="1">
      <c r="A150" s="391" t="s">
        <v>674</v>
      </c>
      <c r="B150" s="392"/>
      <c r="C150" s="392"/>
      <c r="D150" s="392"/>
      <c r="E150" s="392"/>
      <c r="F150" s="392"/>
      <c r="G150" s="392"/>
      <c r="H150" s="392"/>
      <c r="I150" s="392"/>
      <c r="J150" s="392"/>
      <c r="K150" s="393"/>
    </row>
    <row r="151" spans="1:11" ht="12" customHeight="1">
      <c r="A151" s="173" t="s">
        <v>675</v>
      </c>
      <c r="B151" s="54" t="s">
        <v>511</v>
      </c>
      <c r="C151" s="394" t="s">
        <v>676</v>
      </c>
      <c r="D151" s="395"/>
      <c r="E151" s="331" t="s">
        <v>677</v>
      </c>
      <c r="F151" s="396"/>
      <c r="G151" s="41"/>
      <c r="H151" s="46"/>
      <c r="I151" s="46"/>
      <c r="J151" s="46"/>
      <c r="K151" s="47"/>
    </row>
    <row r="152" spans="1:11" ht="12" customHeight="1">
      <c r="A152" s="173" t="s">
        <v>678</v>
      </c>
      <c r="B152" s="403" t="s">
        <v>679</v>
      </c>
      <c r="C152" s="394" t="s">
        <v>680</v>
      </c>
      <c r="D152" s="395"/>
      <c r="E152" s="331" t="s">
        <v>681</v>
      </c>
      <c r="F152" s="396"/>
      <c r="G152" s="41"/>
      <c r="H152" s="46"/>
      <c r="I152" s="46"/>
      <c r="J152" s="46"/>
      <c r="K152" s="47"/>
    </row>
    <row r="153" spans="1:11" ht="12" customHeight="1">
      <c r="A153" s="173" t="s">
        <v>682</v>
      </c>
      <c r="B153" s="404"/>
      <c r="C153" s="394" t="s">
        <v>683</v>
      </c>
      <c r="D153" s="395"/>
      <c r="E153" s="331" t="s">
        <v>684</v>
      </c>
      <c r="F153" s="396"/>
      <c r="G153" s="41"/>
      <c r="H153" s="46"/>
      <c r="I153" s="46"/>
      <c r="J153" s="46"/>
      <c r="K153" s="47"/>
    </row>
    <row r="154" spans="1:11" ht="12" customHeight="1">
      <c r="A154" s="173" t="s">
        <v>685</v>
      </c>
      <c r="B154" s="403" t="s">
        <v>542</v>
      </c>
      <c r="C154" s="394" t="s">
        <v>548</v>
      </c>
      <c r="D154" s="395"/>
      <c r="E154" s="331" t="s">
        <v>686</v>
      </c>
      <c r="F154" s="396"/>
      <c r="G154" s="41"/>
      <c r="H154" s="46"/>
      <c r="I154" s="46"/>
      <c r="J154" s="46"/>
      <c r="K154" s="47"/>
    </row>
    <row r="155" spans="1:11" ht="12" customHeight="1">
      <c r="A155" s="173" t="s">
        <v>687</v>
      </c>
      <c r="B155" s="405"/>
      <c r="C155" s="387" t="s">
        <v>557</v>
      </c>
      <c r="D155" s="406"/>
      <c r="E155" s="331" t="s">
        <v>688</v>
      </c>
      <c r="F155" s="409"/>
      <c r="G155" s="41"/>
      <c r="H155" s="46"/>
      <c r="I155" s="46"/>
      <c r="J155" s="46"/>
      <c r="K155" s="47"/>
    </row>
    <row r="156" spans="1:11" ht="12" customHeight="1" thickBot="1">
      <c r="A156" s="173" t="s">
        <v>689</v>
      </c>
      <c r="B156" s="404"/>
      <c r="C156" s="407"/>
      <c r="D156" s="408"/>
      <c r="E156" s="412" t="s">
        <v>690</v>
      </c>
      <c r="F156" s="413"/>
      <c r="G156" s="174"/>
      <c r="H156" s="175"/>
      <c r="I156" s="175"/>
      <c r="J156" s="175"/>
      <c r="K156" s="176"/>
    </row>
    <row r="157" spans="1:11" ht="12" customHeight="1">
      <c r="A157" s="414" t="s">
        <v>576</v>
      </c>
      <c r="B157" s="415"/>
      <c r="C157" s="415"/>
      <c r="D157" s="415"/>
      <c r="E157" s="177"/>
      <c r="F157" s="50"/>
      <c r="G157" s="50"/>
      <c r="H157" s="178"/>
      <c r="I157" s="178"/>
      <c r="J157" s="178"/>
      <c r="K157" s="179"/>
    </row>
    <row r="158" spans="1:11" ht="12" customHeight="1">
      <c r="A158" s="416" t="s">
        <v>577</v>
      </c>
      <c r="B158" s="417"/>
      <c r="C158" s="417"/>
      <c r="D158" s="417"/>
      <c r="E158" s="417"/>
      <c r="F158" s="417"/>
      <c r="G158" s="417"/>
      <c r="H158" s="417"/>
      <c r="I158" s="417"/>
      <c r="J158" s="417"/>
      <c r="K158" s="418"/>
    </row>
    <row r="159" spans="1:11" ht="12" customHeight="1" thickBot="1">
      <c r="A159" s="419" t="s">
        <v>578</v>
      </c>
      <c r="B159" s="420"/>
      <c r="C159" s="420"/>
      <c r="D159" s="420"/>
      <c r="E159" s="420"/>
      <c r="F159" s="420"/>
      <c r="G159" s="420"/>
      <c r="H159" s="420"/>
      <c r="I159" s="420"/>
      <c r="J159" s="420"/>
      <c r="K159" s="421"/>
    </row>
    <row r="160" spans="1:11" ht="12" customHeight="1">
      <c r="A160" s="422" t="s">
        <v>579</v>
      </c>
      <c r="B160" s="423"/>
      <c r="C160" s="423"/>
      <c r="D160" s="423"/>
      <c r="E160" s="50"/>
      <c r="F160" s="50"/>
      <c r="G160" s="50"/>
      <c r="H160" s="50"/>
      <c r="I160" s="50"/>
      <c r="J160" s="50"/>
      <c r="K160" s="51"/>
    </row>
    <row r="161" spans="1:11" ht="21" customHeight="1">
      <c r="A161" s="52" t="s">
        <v>353</v>
      </c>
      <c r="B161" s="424" t="s">
        <v>580</v>
      </c>
      <c r="C161" s="425"/>
      <c r="D161" s="424" t="s">
        <v>581</v>
      </c>
      <c r="E161" s="425"/>
      <c r="F161" s="424" t="s">
        <v>582</v>
      </c>
      <c r="G161" s="426"/>
      <c r="H161" s="426"/>
      <c r="I161" s="426"/>
      <c r="J161" s="425"/>
      <c r="K161" s="53" t="s">
        <v>583</v>
      </c>
    </row>
    <row r="162" spans="1:11" ht="21" customHeight="1">
      <c r="A162" s="52"/>
      <c r="B162" s="54"/>
      <c r="C162" s="61"/>
      <c r="D162" s="160"/>
      <c r="E162" s="61"/>
      <c r="F162" s="160"/>
      <c r="G162" s="84"/>
      <c r="H162" s="84"/>
      <c r="I162" s="84"/>
      <c r="J162" s="161"/>
      <c r="K162" s="53"/>
    </row>
    <row r="163" spans="1:11" ht="21" customHeight="1">
      <c r="A163" s="52"/>
      <c r="B163" s="54"/>
      <c r="C163" s="61"/>
      <c r="D163" s="160"/>
      <c r="E163" s="61"/>
      <c r="F163" s="160"/>
      <c r="G163" s="84"/>
      <c r="H163" s="84"/>
      <c r="I163" s="84"/>
      <c r="J163" s="161"/>
      <c r="K163" s="53"/>
    </row>
    <row r="164" spans="1:11" ht="19.5" customHeight="1">
      <c r="A164" s="52"/>
      <c r="B164" s="54"/>
      <c r="C164" s="55"/>
      <c r="D164" s="163"/>
      <c r="E164" s="55"/>
      <c r="F164" s="163"/>
      <c r="G164" s="164"/>
      <c r="H164" s="84"/>
      <c r="I164" s="84"/>
      <c r="J164" s="161"/>
      <c r="K164" s="85"/>
    </row>
    <row r="165" spans="1:11" ht="19.5" customHeight="1">
      <c r="A165" s="52"/>
      <c r="B165" s="54"/>
      <c r="C165" s="55"/>
      <c r="D165" s="163"/>
      <c r="E165" s="55"/>
      <c r="F165" s="163"/>
      <c r="G165" s="164"/>
      <c r="H165" s="84"/>
      <c r="I165" s="84"/>
      <c r="J165" s="161"/>
      <c r="K165" s="85"/>
    </row>
    <row r="166" spans="1:11" ht="19.5" customHeight="1" thickBot="1">
      <c r="A166" s="56"/>
      <c r="B166" s="57"/>
      <c r="C166" s="58"/>
      <c r="D166" s="86"/>
      <c r="E166" s="58"/>
      <c r="F166" s="86"/>
      <c r="G166" s="180"/>
      <c r="H166" s="87"/>
      <c r="I166" s="87"/>
      <c r="J166" s="162"/>
      <c r="K166" s="88"/>
    </row>
    <row r="168" spans="1:11" ht="11.25" customHeight="1">
      <c r="A168" s="410" t="s">
        <v>164</v>
      </c>
      <c r="B168" s="411"/>
      <c r="C168" s="411"/>
      <c r="D168" s="411"/>
      <c r="E168" s="411"/>
      <c r="F168" s="411"/>
      <c r="G168" s="411"/>
      <c r="H168" s="411"/>
      <c r="I168" s="411"/>
      <c r="J168" s="411"/>
      <c r="K168" s="411"/>
    </row>
    <row r="169" spans="1:11">
      <c r="A169" s="59" t="s">
        <v>192</v>
      </c>
      <c r="B169" s="410" t="s">
        <v>691</v>
      </c>
      <c r="C169" s="410"/>
      <c r="D169" s="410"/>
      <c r="E169" s="410"/>
      <c r="F169" s="410"/>
      <c r="G169" s="410"/>
      <c r="H169" s="410"/>
      <c r="I169" s="410"/>
      <c r="J169" s="410"/>
      <c r="K169" s="410"/>
    </row>
    <row r="170" spans="1:11">
      <c r="A170" s="59" t="s">
        <v>193</v>
      </c>
      <c r="B170" s="410" t="s">
        <v>584</v>
      </c>
      <c r="C170" s="410"/>
      <c r="D170" s="410"/>
      <c r="E170" s="410"/>
      <c r="F170" s="410"/>
      <c r="G170" s="410"/>
      <c r="H170" s="410"/>
      <c r="I170" s="410"/>
      <c r="J170" s="410"/>
      <c r="K170" s="410"/>
    </row>
    <row r="171" spans="1:11" ht="31.5" customHeight="1">
      <c r="A171" s="59" t="s">
        <v>194</v>
      </c>
      <c r="B171" s="410" t="s">
        <v>692</v>
      </c>
      <c r="C171" s="410"/>
      <c r="D171" s="410"/>
      <c r="E171" s="410"/>
      <c r="F171" s="410"/>
      <c r="G171" s="410"/>
      <c r="H171" s="410"/>
      <c r="I171" s="410"/>
      <c r="J171" s="410"/>
      <c r="K171" s="410"/>
    </row>
    <row r="172" spans="1:11">
      <c r="A172" s="59" t="s">
        <v>204</v>
      </c>
      <c r="B172" s="410" t="s">
        <v>693</v>
      </c>
      <c r="C172" s="410"/>
      <c r="D172" s="410"/>
      <c r="E172" s="410"/>
      <c r="F172" s="410"/>
      <c r="G172" s="410"/>
      <c r="H172" s="410"/>
      <c r="I172" s="410"/>
      <c r="J172" s="410"/>
      <c r="K172" s="410"/>
    </row>
    <row r="173" spans="1:11">
      <c r="A173" s="59" t="s">
        <v>200</v>
      </c>
      <c r="B173" s="410" t="s">
        <v>585</v>
      </c>
      <c r="C173" s="410"/>
      <c r="D173" s="410"/>
      <c r="E173" s="410"/>
      <c r="F173" s="410"/>
      <c r="G173" s="410"/>
      <c r="H173" s="410"/>
      <c r="I173" s="410"/>
      <c r="J173" s="410"/>
      <c r="K173" s="410"/>
    </row>
    <row r="174" spans="1:11" ht="21" customHeight="1">
      <c r="A174" s="59" t="s">
        <v>195</v>
      </c>
      <c r="B174" s="410" t="s">
        <v>586</v>
      </c>
      <c r="C174" s="410"/>
      <c r="D174" s="410"/>
      <c r="E174" s="410"/>
      <c r="F174" s="410"/>
      <c r="G174" s="410"/>
      <c r="H174" s="410"/>
      <c r="I174" s="410"/>
      <c r="J174" s="410"/>
      <c r="K174" s="410"/>
    </row>
    <row r="175" spans="1:11" ht="11.25" customHeight="1">
      <c r="A175" s="59" t="s">
        <v>587</v>
      </c>
      <c r="B175" s="410" t="s">
        <v>588</v>
      </c>
      <c r="C175" s="410"/>
      <c r="D175" s="410"/>
      <c r="E175" s="410"/>
      <c r="F175" s="410"/>
      <c r="G175" s="410"/>
      <c r="H175" s="410"/>
      <c r="I175" s="410"/>
      <c r="J175" s="410"/>
      <c r="K175" s="410"/>
    </row>
    <row r="176" spans="1:11" ht="21.75" customHeight="1">
      <c r="A176" s="59" t="s">
        <v>589</v>
      </c>
      <c r="B176" s="410" t="s">
        <v>590</v>
      </c>
      <c r="C176" s="410"/>
      <c r="D176" s="410"/>
      <c r="E176" s="410"/>
      <c r="F176" s="410"/>
      <c r="G176" s="410"/>
      <c r="H176" s="410"/>
      <c r="I176" s="410"/>
      <c r="J176" s="410"/>
      <c r="K176" s="410"/>
    </row>
    <row r="177" spans="1:11" ht="21.75" customHeight="1">
      <c r="A177" s="59" t="s">
        <v>591</v>
      </c>
      <c r="B177" s="410" t="s">
        <v>694</v>
      </c>
      <c r="C177" s="410"/>
      <c r="D177" s="410"/>
      <c r="E177" s="410"/>
      <c r="F177" s="410"/>
      <c r="G177" s="410"/>
      <c r="H177" s="410"/>
      <c r="I177" s="410"/>
      <c r="J177" s="410"/>
      <c r="K177" s="410"/>
    </row>
    <row r="178" spans="1:11" ht="21" customHeight="1">
      <c r="A178" s="59" t="s">
        <v>592</v>
      </c>
      <c r="B178" s="410" t="s">
        <v>695</v>
      </c>
      <c r="C178" s="410"/>
      <c r="D178" s="410"/>
      <c r="E178" s="410"/>
      <c r="F178" s="410"/>
      <c r="G178" s="410"/>
      <c r="H178" s="410"/>
      <c r="I178" s="410"/>
      <c r="J178" s="410"/>
      <c r="K178" s="410"/>
    </row>
    <row r="179" spans="1:11" ht="33.75" customHeight="1">
      <c r="A179" s="59" t="s">
        <v>593</v>
      </c>
      <c r="B179" s="410" t="s">
        <v>696</v>
      </c>
      <c r="C179" s="410"/>
      <c r="D179" s="410"/>
      <c r="E179" s="410"/>
      <c r="F179" s="410"/>
      <c r="G179" s="410"/>
      <c r="H179" s="410"/>
      <c r="I179" s="410"/>
      <c r="J179" s="410"/>
      <c r="K179" s="410"/>
    </row>
    <row r="180" spans="1:11" ht="43.5" customHeight="1">
      <c r="A180" s="59" t="s">
        <v>594</v>
      </c>
      <c r="B180" s="410" t="s">
        <v>595</v>
      </c>
      <c r="C180" s="410"/>
      <c r="D180" s="410"/>
      <c r="E180" s="410"/>
      <c r="F180" s="410"/>
      <c r="G180" s="410"/>
      <c r="H180" s="410"/>
      <c r="I180" s="410"/>
      <c r="J180" s="410"/>
      <c r="K180" s="410"/>
    </row>
    <row r="181" spans="1:11" ht="11.25" customHeight="1">
      <c r="A181" s="59" t="s">
        <v>596</v>
      </c>
      <c r="B181" s="410" t="s">
        <v>597</v>
      </c>
      <c r="C181" s="410"/>
      <c r="D181" s="410"/>
      <c r="E181" s="410"/>
      <c r="F181" s="410"/>
      <c r="G181" s="410"/>
      <c r="H181" s="410"/>
      <c r="I181" s="410"/>
      <c r="J181" s="410"/>
      <c r="K181" s="410"/>
    </row>
    <row r="182" spans="1:11" ht="22.5" customHeight="1">
      <c r="A182" s="59" t="s">
        <v>598</v>
      </c>
      <c r="B182" s="410" t="s">
        <v>599</v>
      </c>
      <c r="C182" s="410"/>
      <c r="D182" s="410"/>
      <c r="E182" s="410"/>
      <c r="F182" s="410"/>
      <c r="G182" s="410"/>
      <c r="H182" s="410"/>
      <c r="I182" s="410"/>
      <c r="J182" s="410"/>
      <c r="K182" s="410"/>
    </row>
  </sheetData>
  <mergeCells count="253">
    <mergeCell ref="B180:K180"/>
    <mergeCell ref="B181:K181"/>
    <mergeCell ref="B182:K182"/>
    <mergeCell ref="B174:K174"/>
    <mergeCell ref="B175:K175"/>
    <mergeCell ref="B176:K176"/>
    <mergeCell ref="B177:K177"/>
    <mergeCell ref="B178:K178"/>
    <mergeCell ref="B179:K179"/>
    <mergeCell ref="A168:K168"/>
    <mergeCell ref="B169:K169"/>
    <mergeCell ref="B170:K170"/>
    <mergeCell ref="B171:K171"/>
    <mergeCell ref="B172:K172"/>
    <mergeCell ref="B173:K173"/>
    <mergeCell ref="E156:F156"/>
    <mergeCell ref="A157:D157"/>
    <mergeCell ref="A158:K158"/>
    <mergeCell ref="A159:K159"/>
    <mergeCell ref="A160:D160"/>
    <mergeCell ref="B161:C161"/>
    <mergeCell ref="D161:E161"/>
    <mergeCell ref="F161:J161"/>
    <mergeCell ref="B152:B153"/>
    <mergeCell ref="C152:D152"/>
    <mergeCell ref="E152:F152"/>
    <mergeCell ref="C153:D153"/>
    <mergeCell ref="E153:F153"/>
    <mergeCell ref="B154:B156"/>
    <mergeCell ref="C154:D154"/>
    <mergeCell ref="E154:F154"/>
    <mergeCell ref="C155:D156"/>
    <mergeCell ref="E155:F155"/>
    <mergeCell ref="B148:D149"/>
    <mergeCell ref="E148:F148"/>
    <mergeCell ref="E149:F149"/>
    <mergeCell ref="A150:K150"/>
    <mergeCell ref="C151:D151"/>
    <mergeCell ref="E151:F151"/>
    <mergeCell ref="B141:K141"/>
    <mergeCell ref="A142:K142"/>
    <mergeCell ref="B143:D147"/>
    <mergeCell ref="E143:F143"/>
    <mergeCell ref="E144:F144"/>
    <mergeCell ref="E145:F145"/>
    <mergeCell ref="E146:F146"/>
    <mergeCell ref="E147:F147"/>
    <mergeCell ref="B136:D136"/>
    <mergeCell ref="E136:F136"/>
    <mergeCell ref="B137:B140"/>
    <mergeCell ref="C137:D138"/>
    <mergeCell ref="E137:F137"/>
    <mergeCell ref="E138:F138"/>
    <mergeCell ref="C139:D140"/>
    <mergeCell ref="E139:F139"/>
    <mergeCell ref="E140:F140"/>
    <mergeCell ref="E130:F130"/>
    <mergeCell ref="B131:K131"/>
    <mergeCell ref="B132:B135"/>
    <mergeCell ref="C132:D133"/>
    <mergeCell ref="E132:F132"/>
    <mergeCell ref="E133:F133"/>
    <mergeCell ref="C134:D135"/>
    <mergeCell ref="E134:F134"/>
    <mergeCell ref="E135:F135"/>
    <mergeCell ref="B124:B130"/>
    <mergeCell ref="C124:D125"/>
    <mergeCell ref="E124:F124"/>
    <mergeCell ref="E125:F125"/>
    <mergeCell ref="C126:D129"/>
    <mergeCell ref="E126:F126"/>
    <mergeCell ref="E127:F127"/>
    <mergeCell ref="E128:F128"/>
    <mergeCell ref="E129:F129"/>
    <mergeCell ref="C130:D130"/>
    <mergeCell ref="B120:B123"/>
    <mergeCell ref="C120:D121"/>
    <mergeCell ref="E120:F120"/>
    <mergeCell ref="E121:F121"/>
    <mergeCell ref="C122:D123"/>
    <mergeCell ref="E122:F122"/>
    <mergeCell ref="E123:F123"/>
    <mergeCell ref="E114:F114"/>
    <mergeCell ref="E115:F115"/>
    <mergeCell ref="C116:D119"/>
    <mergeCell ref="E116:F116"/>
    <mergeCell ref="E117:F117"/>
    <mergeCell ref="E118:F118"/>
    <mergeCell ref="E119:F119"/>
    <mergeCell ref="B108:B119"/>
    <mergeCell ref="C108:D112"/>
    <mergeCell ref="E108:F108"/>
    <mergeCell ref="E109:F109"/>
    <mergeCell ref="E110:F110"/>
    <mergeCell ref="E111:F111"/>
    <mergeCell ref="E112:F112"/>
    <mergeCell ref="C113:D113"/>
    <mergeCell ref="E113:F113"/>
    <mergeCell ref="C114:D115"/>
    <mergeCell ref="B101:D102"/>
    <mergeCell ref="E101:F101"/>
    <mergeCell ref="E102:F102"/>
    <mergeCell ref="B103:D103"/>
    <mergeCell ref="E103:F103"/>
    <mergeCell ref="B104:D107"/>
    <mergeCell ref="E104:F104"/>
    <mergeCell ref="E105:F105"/>
    <mergeCell ref="E106:F106"/>
    <mergeCell ref="E107:F107"/>
    <mergeCell ref="B97:K97"/>
    <mergeCell ref="B98:D98"/>
    <mergeCell ref="E98:F98"/>
    <mergeCell ref="B99:D100"/>
    <mergeCell ref="E99:F99"/>
    <mergeCell ref="E100:F100"/>
    <mergeCell ref="B89:D92"/>
    <mergeCell ref="E89:F89"/>
    <mergeCell ref="E90:F90"/>
    <mergeCell ref="E91:F91"/>
    <mergeCell ref="E92:F92"/>
    <mergeCell ref="B93:D96"/>
    <mergeCell ref="E93:F93"/>
    <mergeCell ref="E94:F94"/>
    <mergeCell ref="E95:F95"/>
    <mergeCell ref="E96:F96"/>
    <mergeCell ref="B84:D84"/>
    <mergeCell ref="E84:F84"/>
    <mergeCell ref="B85:D86"/>
    <mergeCell ref="E85:F85"/>
    <mergeCell ref="E86:F86"/>
    <mergeCell ref="B87:B88"/>
    <mergeCell ref="C87:D88"/>
    <mergeCell ref="E87:F87"/>
    <mergeCell ref="E88:F88"/>
    <mergeCell ref="B77:D83"/>
    <mergeCell ref="E77:F77"/>
    <mergeCell ref="E78:F78"/>
    <mergeCell ref="E79:F79"/>
    <mergeCell ref="E80:F80"/>
    <mergeCell ref="E81:F81"/>
    <mergeCell ref="E82:F82"/>
    <mergeCell ref="E83:F83"/>
    <mergeCell ref="B74:B76"/>
    <mergeCell ref="C74:D75"/>
    <mergeCell ref="E74:F74"/>
    <mergeCell ref="E75:F75"/>
    <mergeCell ref="C76:D76"/>
    <mergeCell ref="E76:F76"/>
    <mergeCell ref="B68:B73"/>
    <mergeCell ref="C68:D70"/>
    <mergeCell ref="E68:F68"/>
    <mergeCell ref="E69:F69"/>
    <mergeCell ref="E70:F70"/>
    <mergeCell ref="C71:D73"/>
    <mergeCell ref="E71:F71"/>
    <mergeCell ref="E72:F72"/>
    <mergeCell ref="E73:F73"/>
    <mergeCell ref="E63:F63"/>
    <mergeCell ref="E64:F64"/>
    <mergeCell ref="E65:F65"/>
    <mergeCell ref="C66:D66"/>
    <mergeCell ref="E66:F66"/>
    <mergeCell ref="C67:D67"/>
    <mergeCell ref="E67:F67"/>
    <mergeCell ref="E56:F56"/>
    <mergeCell ref="B57:B67"/>
    <mergeCell ref="C57:D61"/>
    <mergeCell ref="E57:F57"/>
    <mergeCell ref="E58:F58"/>
    <mergeCell ref="E59:F59"/>
    <mergeCell ref="E60:F60"/>
    <mergeCell ref="E61:F61"/>
    <mergeCell ref="C62:D65"/>
    <mergeCell ref="E62:F62"/>
    <mergeCell ref="B49:D50"/>
    <mergeCell ref="E49:F49"/>
    <mergeCell ref="E50:F50"/>
    <mergeCell ref="B51:K51"/>
    <mergeCell ref="B52:B56"/>
    <mergeCell ref="C52:F52"/>
    <mergeCell ref="C53:F53"/>
    <mergeCell ref="C54:F54"/>
    <mergeCell ref="C55:D56"/>
    <mergeCell ref="E55:F55"/>
    <mergeCell ref="B43:D46"/>
    <mergeCell ref="E43:F43"/>
    <mergeCell ref="E44:F44"/>
    <mergeCell ref="E45:F45"/>
    <mergeCell ref="E46:F46"/>
    <mergeCell ref="B47:D48"/>
    <mergeCell ref="E47:F47"/>
    <mergeCell ref="E48:F48"/>
    <mergeCell ref="C39:D40"/>
    <mergeCell ref="E39:F39"/>
    <mergeCell ref="E40:F40"/>
    <mergeCell ref="B41:K41"/>
    <mergeCell ref="B42:D42"/>
    <mergeCell ref="E42:F42"/>
    <mergeCell ref="E34:F34"/>
    <mergeCell ref="E35:F35"/>
    <mergeCell ref="E36:F36"/>
    <mergeCell ref="C37:D38"/>
    <mergeCell ref="E37:F37"/>
    <mergeCell ref="E38:F38"/>
    <mergeCell ref="B27:B40"/>
    <mergeCell ref="C27:D32"/>
    <mergeCell ref="E27:F27"/>
    <mergeCell ref="E28:F28"/>
    <mergeCell ref="E29:F29"/>
    <mergeCell ref="E30:F30"/>
    <mergeCell ref="E31:F31"/>
    <mergeCell ref="E32:F32"/>
    <mergeCell ref="C33:D36"/>
    <mergeCell ref="E33:F33"/>
    <mergeCell ref="B22:K22"/>
    <mergeCell ref="B23:D24"/>
    <mergeCell ref="E23:F23"/>
    <mergeCell ref="E24:F24"/>
    <mergeCell ref="B25:D26"/>
    <mergeCell ref="E25:F25"/>
    <mergeCell ref="E26:F26"/>
    <mergeCell ref="B18:D19"/>
    <mergeCell ref="E18:F18"/>
    <mergeCell ref="E19:F19"/>
    <mergeCell ref="B20:D21"/>
    <mergeCell ref="E20:F20"/>
    <mergeCell ref="E21:F21"/>
    <mergeCell ref="B12:K12"/>
    <mergeCell ref="B13:D13"/>
    <mergeCell ref="E13:F13"/>
    <mergeCell ref="B14:D14"/>
    <mergeCell ref="E14:F14"/>
    <mergeCell ref="B15:D17"/>
    <mergeCell ref="E15:F15"/>
    <mergeCell ref="E16:F16"/>
    <mergeCell ref="E17:F17"/>
    <mergeCell ref="J7:K7"/>
    <mergeCell ref="A9:A11"/>
    <mergeCell ref="B9:F11"/>
    <mergeCell ref="G9:G10"/>
    <mergeCell ref="H9:J9"/>
    <mergeCell ref="K9:K11"/>
    <mergeCell ref="H10:H11"/>
    <mergeCell ref="A2:K2"/>
    <mergeCell ref="A4:B7"/>
    <mergeCell ref="D4:I4"/>
    <mergeCell ref="J4:K4"/>
    <mergeCell ref="D5:I5"/>
    <mergeCell ref="J5:K5"/>
    <mergeCell ref="C6:C7"/>
    <mergeCell ref="D6:I6"/>
    <mergeCell ref="J6:K6"/>
    <mergeCell ref="D7:I7"/>
  </mergeCells>
  <phoneticPr fontId="2"/>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rowBreaks count="1" manualBreakCount="1">
    <brk id="6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opLeftCell="O31" zoomScaleNormal="100" workbookViewId="0">
      <selection activeCell="T44" sqref="T44:V44"/>
    </sheetView>
  </sheetViews>
  <sheetFormatPr defaultRowHeight="13.5"/>
  <cols>
    <col min="1" max="8" width="9" style="5"/>
    <col min="10" max="13" width="9" style="5"/>
    <col min="14" max="17" width="8.875" style="5" customWidth="1"/>
    <col min="18" max="18" width="8.875" style="4" customWidth="1"/>
    <col min="19" max="19" width="10.5" style="5" bestFit="1" customWidth="1"/>
    <col min="20" max="22" width="8.875" style="5" customWidth="1"/>
    <col min="23" max="270" width="9" style="5"/>
    <col min="271" max="271" width="8.875" style="5" customWidth="1"/>
    <col min="272" max="272" width="9" style="5"/>
    <col min="273" max="273" width="5.375" style="5" customWidth="1"/>
    <col min="274" max="274" width="11.25" style="5" customWidth="1"/>
    <col min="275" max="276" width="9" style="5"/>
    <col min="277" max="277" width="10.125" style="5" customWidth="1"/>
    <col min="278" max="278" width="6.625" style="5" customWidth="1"/>
    <col min="279" max="526" width="9" style="5"/>
    <col min="527" max="527" width="8.875" style="5" customWidth="1"/>
    <col min="528" max="528" width="9" style="5"/>
    <col min="529" max="529" width="5.375" style="5" customWidth="1"/>
    <col min="530" max="530" width="11.25" style="5" customWidth="1"/>
    <col min="531" max="532" width="9" style="5"/>
    <col min="533" max="533" width="10.125" style="5" customWidth="1"/>
    <col min="534" max="534" width="6.625" style="5" customWidth="1"/>
    <col min="535" max="782" width="9" style="5"/>
    <col min="783" max="783" width="8.875" style="5" customWidth="1"/>
    <col min="784" max="784" width="9" style="5"/>
    <col min="785" max="785" width="5.375" style="5" customWidth="1"/>
    <col min="786" max="786" width="11.25" style="5" customWidth="1"/>
    <col min="787" max="788" width="9" style="5"/>
    <col min="789" max="789" width="10.125" style="5" customWidth="1"/>
    <col min="790" max="790" width="6.625" style="5" customWidth="1"/>
    <col min="791" max="1038" width="9" style="5"/>
    <col min="1039" max="1039" width="8.875" style="5" customWidth="1"/>
    <col min="1040" max="1040" width="9" style="5"/>
    <col min="1041" max="1041" width="5.375" style="5" customWidth="1"/>
    <col min="1042" max="1042" width="11.25" style="5" customWidth="1"/>
    <col min="1043" max="1044" width="9" style="5"/>
    <col min="1045" max="1045" width="10.125" style="5" customWidth="1"/>
    <col min="1046" max="1046" width="6.625" style="5" customWidth="1"/>
    <col min="1047" max="1294" width="9" style="5"/>
    <col min="1295" max="1295" width="8.875" style="5" customWidth="1"/>
    <col min="1296" max="1296" width="9" style="5"/>
    <col min="1297" max="1297" width="5.375" style="5" customWidth="1"/>
    <col min="1298" max="1298" width="11.25" style="5" customWidth="1"/>
    <col min="1299" max="1300" width="9" style="5"/>
    <col min="1301" max="1301" width="10.125" style="5" customWidth="1"/>
    <col min="1302" max="1302" width="6.625" style="5" customWidth="1"/>
    <col min="1303" max="1550" width="9" style="5"/>
    <col min="1551" max="1551" width="8.875" style="5" customWidth="1"/>
    <col min="1552" max="1552" width="9" style="5"/>
    <col min="1553" max="1553" width="5.375" style="5" customWidth="1"/>
    <col min="1554" max="1554" width="11.25" style="5" customWidth="1"/>
    <col min="1555" max="1556" width="9" style="5"/>
    <col min="1557" max="1557" width="10.125" style="5" customWidth="1"/>
    <col min="1558" max="1558" width="6.625" style="5" customWidth="1"/>
    <col min="1559" max="1806" width="9" style="5"/>
    <col min="1807" max="1807" width="8.875" style="5" customWidth="1"/>
    <col min="1808" max="1808" width="9" style="5"/>
    <col min="1809" max="1809" width="5.375" style="5" customWidth="1"/>
    <col min="1810" max="1810" width="11.25" style="5" customWidth="1"/>
    <col min="1811" max="1812" width="9" style="5"/>
    <col min="1813" max="1813" width="10.125" style="5" customWidth="1"/>
    <col min="1814" max="1814" width="6.625" style="5" customWidth="1"/>
    <col min="1815" max="2062" width="9" style="5"/>
    <col min="2063" max="2063" width="8.875" style="5" customWidth="1"/>
    <col min="2064" max="2064" width="9" style="5"/>
    <col min="2065" max="2065" width="5.375" style="5" customWidth="1"/>
    <col min="2066" max="2066" width="11.25" style="5" customWidth="1"/>
    <col min="2067" max="2068" width="9" style="5"/>
    <col min="2069" max="2069" width="10.125" style="5" customWidth="1"/>
    <col min="2070" max="2070" width="6.625" style="5" customWidth="1"/>
    <col min="2071" max="2318" width="9" style="5"/>
    <col min="2319" max="2319" width="8.875" style="5" customWidth="1"/>
    <col min="2320" max="2320" width="9" style="5"/>
    <col min="2321" max="2321" width="5.375" style="5" customWidth="1"/>
    <col min="2322" max="2322" width="11.25" style="5" customWidth="1"/>
    <col min="2323" max="2324" width="9" style="5"/>
    <col min="2325" max="2325" width="10.125" style="5" customWidth="1"/>
    <col min="2326" max="2326" width="6.625" style="5" customWidth="1"/>
    <col min="2327" max="2574" width="9" style="5"/>
    <col min="2575" max="2575" width="8.875" style="5" customWidth="1"/>
    <col min="2576" max="2576" width="9" style="5"/>
    <col min="2577" max="2577" width="5.375" style="5" customWidth="1"/>
    <col min="2578" max="2578" width="11.25" style="5" customWidth="1"/>
    <col min="2579" max="2580" width="9" style="5"/>
    <col min="2581" max="2581" width="10.125" style="5" customWidth="1"/>
    <col min="2582" max="2582" width="6.625" style="5" customWidth="1"/>
    <col min="2583" max="2830" width="9" style="5"/>
    <col min="2831" max="2831" width="8.875" style="5" customWidth="1"/>
    <col min="2832" max="2832" width="9" style="5"/>
    <col min="2833" max="2833" width="5.375" style="5" customWidth="1"/>
    <col min="2834" max="2834" width="11.25" style="5" customWidth="1"/>
    <col min="2835" max="2836" width="9" style="5"/>
    <col min="2837" max="2837" width="10.125" style="5" customWidth="1"/>
    <col min="2838" max="2838" width="6.625" style="5" customWidth="1"/>
    <col min="2839" max="3086" width="9" style="5"/>
    <col min="3087" max="3087" width="8.875" style="5" customWidth="1"/>
    <col min="3088" max="3088" width="9" style="5"/>
    <col min="3089" max="3089" width="5.375" style="5" customWidth="1"/>
    <col min="3090" max="3090" width="11.25" style="5" customWidth="1"/>
    <col min="3091" max="3092" width="9" style="5"/>
    <col min="3093" max="3093" width="10.125" style="5" customWidth="1"/>
    <col min="3094" max="3094" width="6.625" style="5" customWidth="1"/>
    <col min="3095" max="3342" width="9" style="5"/>
    <col min="3343" max="3343" width="8.875" style="5" customWidth="1"/>
    <col min="3344" max="3344" width="9" style="5"/>
    <col min="3345" max="3345" width="5.375" style="5" customWidth="1"/>
    <col min="3346" max="3346" width="11.25" style="5" customWidth="1"/>
    <col min="3347" max="3348" width="9" style="5"/>
    <col min="3349" max="3349" width="10.125" style="5" customWidth="1"/>
    <col min="3350" max="3350" width="6.625" style="5" customWidth="1"/>
    <col min="3351" max="3598" width="9" style="5"/>
    <col min="3599" max="3599" width="8.875" style="5" customWidth="1"/>
    <col min="3600" max="3600" width="9" style="5"/>
    <col min="3601" max="3601" width="5.375" style="5" customWidth="1"/>
    <col min="3602" max="3602" width="11.25" style="5" customWidth="1"/>
    <col min="3603" max="3604" width="9" style="5"/>
    <col min="3605" max="3605" width="10.125" style="5" customWidth="1"/>
    <col min="3606" max="3606" width="6.625" style="5" customWidth="1"/>
    <col min="3607" max="3854" width="9" style="5"/>
    <col min="3855" max="3855" width="8.875" style="5" customWidth="1"/>
    <col min="3856" max="3856" width="9" style="5"/>
    <col min="3857" max="3857" width="5.375" style="5" customWidth="1"/>
    <col min="3858" max="3858" width="11.25" style="5" customWidth="1"/>
    <col min="3859" max="3860" width="9" style="5"/>
    <col min="3861" max="3861" width="10.125" style="5" customWidth="1"/>
    <col min="3862" max="3862" width="6.625" style="5" customWidth="1"/>
    <col min="3863" max="4110" width="9" style="5"/>
    <col min="4111" max="4111" width="8.875" style="5" customWidth="1"/>
    <col min="4112" max="4112" width="9" style="5"/>
    <col min="4113" max="4113" width="5.375" style="5" customWidth="1"/>
    <col min="4114" max="4114" width="11.25" style="5" customWidth="1"/>
    <col min="4115" max="4116" width="9" style="5"/>
    <col min="4117" max="4117" width="10.125" style="5" customWidth="1"/>
    <col min="4118" max="4118" width="6.625" style="5" customWidth="1"/>
    <col min="4119" max="4366" width="9" style="5"/>
    <col min="4367" max="4367" width="8.875" style="5" customWidth="1"/>
    <col min="4368" max="4368" width="9" style="5"/>
    <col min="4369" max="4369" width="5.375" style="5" customWidth="1"/>
    <col min="4370" max="4370" width="11.25" style="5" customWidth="1"/>
    <col min="4371" max="4372" width="9" style="5"/>
    <col min="4373" max="4373" width="10.125" style="5" customWidth="1"/>
    <col min="4374" max="4374" width="6.625" style="5" customWidth="1"/>
    <col min="4375" max="4622" width="9" style="5"/>
    <col min="4623" max="4623" width="8.875" style="5" customWidth="1"/>
    <col min="4624" max="4624" width="9" style="5"/>
    <col min="4625" max="4625" width="5.375" style="5" customWidth="1"/>
    <col min="4626" max="4626" width="11.25" style="5" customWidth="1"/>
    <col min="4627" max="4628" width="9" style="5"/>
    <col min="4629" max="4629" width="10.125" style="5" customWidth="1"/>
    <col min="4630" max="4630" width="6.625" style="5" customWidth="1"/>
    <col min="4631" max="4878" width="9" style="5"/>
    <col min="4879" max="4879" width="8.875" style="5" customWidth="1"/>
    <col min="4880" max="4880" width="9" style="5"/>
    <col min="4881" max="4881" width="5.375" style="5" customWidth="1"/>
    <col min="4882" max="4882" width="11.25" style="5" customWidth="1"/>
    <col min="4883" max="4884" width="9" style="5"/>
    <col min="4885" max="4885" width="10.125" style="5" customWidth="1"/>
    <col min="4886" max="4886" width="6.625" style="5" customWidth="1"/>
    <col min="4887" max="5134" width="9" style="5"/>
    <col min="5135" max="5135" width="8.875" style="5" customWidth="1"/>
    <col min="5136" max="5136" width="9" style="5"/>
    <col min="5137" max="5137" width="5.375" style="5" customWidth="1"/>
    <col min="5138" max="5138" width="11.25" style="5" customWidth="1"/>
    <col min="5139" max="5140" width="9" style="5"/>
    <col min="5141" max="5141" width="10.125" style="5" customWidth="1"/>
    <col min="5142" max="5142" width="6.625" style="5" customWidth="1"/>
    <col min="5143" max="5390" width="9" style="5"/>
    <col min="5391" max="5391" width="8.875" style="5" customWidth="1"/>
    <col min="5392" max="5392" width="9" style="5"/>
    <col min="5393" max="5393" width="5.375" style="5" customWidth="1"/>
    <col min="5394" max="5394" width="11.25" style="5" customWidth="1"/>
    <col min="5395" max="5396" width="9" style="5"/>
    <col min="5397" max="5397" width="10.125" style="5" customWidth="1"/>
    <col min="5398" max="5398" width="6.625" style="5" customWidth="1"/>
    <col min="5399" max="5646" width="9" style="5"/>
    <col min="5647" max="5647" width="8.875" style="5" customWidth="1"/>
    <col min="5648" max="5648" width="9" style="5"/>
    <col min="5649" max="5649" width="5.375" style="5" customWidth="1"/>
    <col min="5650" max="5650" width="11.25" style="5" customWidth="1"/>
    <col min="5651" max="5652" width="9" style="5"/>
    <col min="5653" max="5653" width="10.125" style="5" customWidth="1"/>
    <col min="5654" max="5654" width="6.625" style="5" customWidth="1"/>
    <col min="5655" max="5902" width="9" style="5"/>
    <col min="5903" max="5903" width="8.875" style="5" customWidth="1"/>
    <col min="5904" max="5904" width="9" style="5"/>
    <col min="5905" max="5905" width="5.375" style="5" customWidth="1"/>
    <col min="5906" max="5906" width="11.25" style="5" customWidth="1"/>
    <col min="5907" max="5908" width="9" style="5"/>
    <col min="5909" max="5909" width="10.125" style="5" customWidth="1"/>
    <col min="5910" max="5910" width="6.625" style="5" customWidth="1"/>
    <col min="5911" max="6158" width="9" style="5"/>
    <col min="6159" max="6159" width="8.875" style="5" customWidth="1"/>
    <col min="6160" max="6160" width="9" style="5"/>
    <col min="6161" max="6161" width="5.375" style="5" customWidth="1"/>
    <col min="6162" max="6162" width="11.25" style="5" customWidth="1"/>
    <col min="6163" max="6164" width="9" style="5"/>
    <col min="6165" max="6165" width="10.125" style="5" customWidth="1"/>
    <col min="6166" max="6166" width="6.625" style="5" customWidth="1"/>
    <col min="6167" max="6414" width="9" style="5"/>
    <col min="6415" max="6415" width="8.875" style="5" customWidth="1"/>
    <col min="6416" max="6416" width="9" style="5"/>
    <col min="6417" max="6417" width="5.375" style="5" customWidth="1"/>
    <col min="6418" max="6418" width="11.25" style="5" customWidth="1"/>
    <col min="6419" max="6420" width="9" style="5"/>
    <col min="6421" max="6421" width="10.125" style="5" customWidth="1"/>
    <col min="6422" max="6422" width="6.625" style="5" customWidth="1"/>
    <col min="6423" max="6670" width="9" style="5"/>
    <col min="6671" max="6671" width="8.875" style="5" customWidth="1"/>
    <col min="6672" max="6672" width="9" style="5"/>
    <col min="6673" max="6673" width="5.375" style="5" customWidth="1"/>
    <col min="6674" max="6674" width="11.25" style="5" customWidth="1"/>
    <col min="6675" max="6676" width="9" style="5"/>
    <col min="6677" max="6677" width="10.125" style="5" customWidth="1"/>
    <col min="6678" max="6678" width="6.625" style="5" customWidth="1"/>
    <col min="6679" max="6926" width="9" style="5"/>
    <col min="6927" max="6927" width="8.875" style="5" customWidth="1"/>
    <col min="6928" max="6928" width="9" style="5"/>
    <col min="6929" max="6929" width="5.375" style="5" customWidth="1"/>
    <col min="6930" max="6930" width="11.25" style="5" customWidth="1"/>
    <col min="6931" max="6932" width="9" style="5"/>
    <col min="6933" max="6933" width="10.125" style="5" customWidth="1"/>
    <col min="6934" max="6934" width="6.625" style="5" customWidth="1"/>
    <col min="6935" max="7182" width="9" style="5"/>
    <col min="7183" max="7183" width="8.875" style="5" customWidth="1"/>
    <col min="7184" max="7184" width="9" style="5"/>
    <col min="7185" max="7185" width="5.375" style="5" customWidth="1"/>
    <col min="7186" max="7186" width="11.25" style="5" customWidth="1"/>
    <col min="7187" max="7188" width="9" style="5"/>
    <col min="7189" max="7189" width="10.125" style="5" customWidth="1"/>
    <col min="7190" max="7190" width="6.625" style="5" customWidth="1"/>
    <col min="7191" max="7438" width="9" style="5"/>
    <col min="7439" max="7439" width="8.875" style="5" customWidth="1"/>
    <col min="7440" max="7440" width="9" style="5"/>
    <col min="7441" max="7441" width="5.375" style="5" customWidth="1"/>
    <col min="7442" max="7442" width="11.25" style="5" customWidth="1"/>
    <col min="7443" max="7444" width="9" style="5"/>
    <col min="7445" max="7445" width="10.125" style="5" customWidth="1"/>
    <col min="7446" max="7446" width="6.625" style="5" customWidth="1"/>
    <col min="7447" max="7694" width="9" style="5"/>
    <col min="7695" max="7695" width="8.875" style="5" customWidth="1"/>
    <col min="7696" max="7696" width="9" style="5"/>
    <col min="7697" max="7697" width="5.375" style="5" customWidth="1"/>
    <col min="7698" max="7698" width="11.25" style="5" customWidth="1"/>
    <col min="7699" max="7700" width="9" style="5"/>
    <col min="7701" max="7701" width="10.125" style="5" customWidth="1"/>
    <col min="7702" max="7702" width="6.625" style="5" customWidth="1"/>
    <col min="7703" max="7950" width="9" style="5"/>
    <col min="7951" max="7951" width="8.875" style="5" customWidth="1"/>
    <col min="7952" max="7952" width="9" style="5"/>
    <col min="7953" max="7953" width="5.375" style="5" customWidth="1"/>
    <col min="7954" max="7954" width="11.25" style="5" customWidth="1"/>
    <col min="7955" max="7956" width="9" style="5"/>
    <col min="7957" max="7957" width="10.125" style="5" customWidth="1"/>
    <col min="7958" max="7958" width="6.625" style="5" customWidth="1"/>
    <col min="7959" max="8206" width="9" style="5"/>
    <col min="8207" max="8207" width="8.875" style="5" customWidth="1"/>
    <col min="8208" max="8208" width="9" style="5"/>
    <col min="8209" max="8209" width="5.375" style="5" customWidth="1"/>
    <col min="8210" max="8210" width="11.25" style="5" customWidth="1"/>
    <col min="8211" max="8212" width="9" style="5"/>
    <col min="8213" max="8213" width="10.125" style="5" customWidth="1"/>
    <col min="8214" max="8214" width="6.625" style="5" customWidth="1"/>
    <col min="8215" max="8462" width="9" style="5"/>
    <col min="8463" max="8463" width="8.875" style="5" customWidth="1"/>
    <col min="8464" max="8464" width="9" style="5"/>
    <col min="8465" max="8465" width="5.375" style="5" customWidth="1"/>
    <col min="8466" max="8466" width="11.25" style="5" customWidth="1"/>
    <col min="8467" max="8468" width="9" style="5"/>
    <col min="8469" max="8469" width="10.125" style="5" customWidth="1"/>
    <col min="8470" max="8470" width="6.625" style="5" customWidth="1"/>
    <col min="8471" max="8718" width="9" style="5"/>
    <col min="8719" max="8719" width="8.875" style="5" customWidth="1"/>
    <col min="8720" max="8720" width="9" style="5"/>
    <col min="8721" max="8721" width="5.375" style="5" customWidth="1"/>
    <col min="8722" max="8722" width="11.25" style="5" customWidth="1"/>
    <col min="8723" max="8724" width="9" style="5"/>
    <col min="8725" max="8725" width="10.125" style="5" customWidth="1"/>
    <col min="8726" max="8726" width="6.625" style="5" customWidth="1"/>
    <col min="8727" max="8974" width="9" style="5"/>
    <col min="8975" max="8975" width="8.875" style="5" customWidth="1"/>
    <col min="8976" max="8976" width="9" style="5"/>
    <col min="8977" max="8977" width="5.375" style="5" customWidth="1"/>
    <col min="8978" max="8978" width="11.25" style="5" customWidth="1"/>
    <col min="8979" max="8980" width="9" style="5"/>
    <col min="8981" max="8981" width="10.125" style="5" customWidth="1"/>
    <col min="8982" max="8982" width="6.625" style="5" customWidth="1"/>
    <col min="8983" max="9230" width="9" style="5"/>
    <col min="9231" max="9231" width="8.875" style="5" customWidth="1"/>
    <col min="9232" max="9232" width="9" style="5"/>
    <col min="9233" max="9233" width="5.375" style="5" customWidth="1"/>
    <col min="9234" max="9234" width="11.25" style="5" customWidth="1"/>
    <col min="9235" max="9236" width="9" style="5"/>
    <col min="9237" max="9237" width="10.125" style="5" customWidth="1"/>
    <col min="9238" max="9238" width="6.625" style="5" customWidth="1"/>
    <col min="9239" max="9486" width="9" style="5"/>
    <col min="9487" max="9487" width="8.875" style="5" customWidth="1"/>
    <col min="9488" max="9488" width="9" style="5"/>
    <col min="9489" max="9489" width="5.375" style="5" customWidth="1"/>
    <col min="9490" max="9490" width="11.25" style="5" customWidth="1"/>
    <col min="9491" max="9492" width="9" style="5"/>
    <col min="9493" max="9493" width="10.125" style="5" customWidth="1"/>
    <col min="9494" max="9494" width="6.625" style="5" customWidth="1"/>
    <col min="9495" max="9742" width="9" style="5"/>
    <col min="9743" max="9743" width="8.875" style="5" customWidth="1"/>
    <col min="9744" max="9744" width="9" style="5"/>
    <col min="9745" max="9745" width="5.375" style="5" customWidth="1"/>
    <col min="9746" max="9746" width="11.25" style="5" customWidth="1"/>
    <col min="9747" max="9748" width="9" style="5"/>
    <col min="9749" max="9749" width="10.125" style="5" customWidth="1"/>
    <col min="9750" max="9750" width="6.625" style="5" customWidth="1"/>
    <col min="9751" max="9998" width="9" style="5"/>
    <col min="9999" max="9999" width="8.875" style="5" customWidth="1"/>
    <col min="10000" max="10000" width="9" style="5"/>
    <col min="10001" max="10001" width="5.375" style="5" customWidth="1"/>
    <col min="10002" max="10002" width="11.25" style="5" customWidth="1"/>
    <col min="10003" max="10004" width="9" style="5"/>
    <col min="10005" max="10005" width="10.125" style="5" customWidth="1"/>
    <col min="10006" max="10006" width="6.625" style="5" customWidth="1"/>
    <col min="10007" max="10254" width="9" style="5"/>
    <col min="10255" max="10255" width="8.875" style="5" customWidth="1"/>
    <col min="10256" max="10256" width="9" style="5"/>
    <col min="10257" max="10257" width="5.375" style="5" customWidth="1"/>
    <col min="10258" max="10258" width="11.25" style="5" customWidth="1"/>
    <col min="10259" max="10260" width="9" style="5"/>
    <col min="10261" max="10261" width="10.125" style="5" customWidth="1"/>
    <col min="10262" max="10262" width="6.625" style="5" customWidth="1"/>
    <col min="10263" max="10510" width="9" style="5"/>
    <col min="10511" max="10511" width="8.875" style="5" customWidth="1"/>
    <col min="10512" max="10512" width="9" style="5"/>
    <col min="10513" max="10513" width="5.375" style="5" customWidth="1"/>
    <col min="10514" max="10514" width="11.25" style="5" customWidth="1"/>
    <col min="10515" max="10516" width="9" style="5"/>
    <col min="10517" max="10517" width="10.125" style="5" customWidth="1"/>
    <col min="10518" max="10518" width="6.625" style="5" customWidth="1"/>
    <col min="10519" max="10766" width="9" style="5"/>
    <col min="10767" max="10767" width="8.875" style="5" customWidth="1"/>
    <col min="10768" max="10768" width="9" style="5"/>
    <col min="10769" max="10769" width="5.375" style="5" customWidth="1"/>
    <col min="10770" max="10770" width="11.25" style="5" customWidth="1"/>
    <col min="10771" max="10772" width="9" style="5"/>
    <col min="10773" max="10773" width="10.125" style="5" customWidth="1"/>
    <col min="10774" max="10774" width="6.625" style="5" customWidth="1"/>
    <col min="10775" max="11022" width="9" style="5"/>
    <col min="11023" max="11023" width="8.875" style="5" customWidth="1"/>
    <col min="11024" max="11024" width="9" style="5"/>
    <col min="11025" max="11025" width="5.375" style="5" customWidth="1"/>
    <col min="11026" max="11026" width="11.25" style="5" customWidth="1"/>
    <col min="11027" max="11028" width="9" style="5"/>
    <col min="11029" max="11029" width="10.125" style="5" customWidth="1"/>
    <col min="11030" max="11030" width="6.625" style="5" customWidth="1"/>
    <col min="11031" max="11278" width="9" style="5"/>
    <col min="11279" max="11279" width="8.875" style="5" customWidth="1"/>
    <col min="11280" max="11280" width="9" style="5"/>
    <col min="11281" max="11281" width="5.375" style="5" customWidth="1"/>
    <col min="11282" max="11282" width="11.25" style="5" customWidth="1"/>
    <col min="11283" max="11284" width="9" style="5"/>
    <col min="11285" max="11285" width="10.125" style="5" customWidth="1"/>
    <col min="11286" max="11286" width="6.625" style="5" customWidth="1"/>
    <col min="11287" max="11534" width="9" style="5"/>
    <col min="11535" max="11535" width="8.875" style="5" customWidth="1"/>
    <col min="11536" max="11536" width="9" style="5"/>
    <col min="11537" max="11537" width="5.375" style="5" customWidth="1"/>
    <col min="11538" max="11538" width="11.25" style="5" customWidth="1"/>
    <col min="11539" max="11540" width="9" style="5"/>
    <col min="11541" max="11541" width="10.125" style="5" customWidth="1"/>
    <col min="11542" max="11542" width="6.625" style="5" customWidth="1"/>
    <col min="11543" max="11790" width="9" style="5"/>
    <col min="11791" max="11791" width="8.875" style="5" customWidth="1"/>
    <col min="11792" max="11792" width="9" style="5"/>
    <col min="11793" max="11793" width="5.375" style="5" customWidth="1"/>
    <col min="11794" max="11794" width="11.25" style="5" customWidth="1"/>
    <col min="11795" max="11796" width="9" style="5"/>
    <col min="11797" max="11797" width="10.125" style="5" customWidth="1"/>
    <col min="11798" max="11798" width="6.625" style="5" customWidth="1"/>
    <col min="11799" max="12046" width="9" style="5"/>
    <col min="12047" max="12047" width="8.875" style="5" customWidth="1"/>
    <col min="12048" max="12048" width="9" style="5"/>
    <col min="12049" max="12049" width="5.375" style="5" customWidth="1"/>
    <col min="12050" max="12050" width="11.25" style="5" customWidth="1"/>
    <col min="12051" max="12052" width="9" style="5"/>
    <col min="12053" max="12053" width="10.125" style="5" customWidth="1"/>
    <col min="12054" max="12054" width="6.625" style="5" customWidth="1"/>
    <col min="12055" max="12302" width="9" style="5"/>
    <col min="12303" max="12303" width="8.875" style="5" customWidth="1"/>
    <col min="12304" max="12304" width="9" style="5"/>
    <col min="12305" max="12305" width="5.375" style="5" customWidth="1"/>
    <col min="12306" max="12306" width="11.25" style="5" customWidth="1"/>
    <col min="12307" max="12308" width="9" style="5"/>
    <col min="12309" max="12309" width="10.125" style="5" customWidth="1"/>
    <col min="12310" max="12310" width="6.625" style="5" customWidth="1"/>
    <col min="12311" max="12558" width="9" style="5"/>
    <col min="12559" max="12559" width="8.875" style="5" customWidth="1"/>
    <col min="12560" max="12560" width="9" style="5"/>
    <col min="12561" max="12561" width="5.375" style="5" customWidth="1"/>
    <col min="12562" max="12562" width="11.25" style="5" customWidth="1"/>
    <col min="12563" max="12564" width="9" style="5"/>
    <col min="12565" max="12565" width="10.125" style="5" customWidth="1"/>
    <col min="12566" max="12566" width="6.625" style="5" customWidth="1"/>
    <col min="12567" max="12814" width="9" style="5"/>
    <col min="12815" max="12815" width="8.875" style="5" customWidth="1"/>
    <col min="12816" max="12816" width="9" style="5"/>
    <col min="12817" max="12817" width="5.375" style="5" customWidth="1"/>
    <col min="12818" max="12818" width="11.25" style="5" customWidth="1"/>
    <col min="12819" max="12820" width="9" style="5"/>
    <col min="12821" max="12821" width="10.125" style="5" customWidth="1"/>
    <col min="12822" max="12822" width="6.625" style="5" customWidth="1"/>
    <col min="12823" max="13070" width="9" style="5"/>
    <col min="13071" max="13071" width="8.875" style="5" customWidth="1"/>
    <col min="13072" max="13072" width="9" style="5"/>
    <col min="13073" max="13073" width="5.375" style="5" customWidth="1"/>
    <col min="13074" max="13074" width="11.25" style="5" customWidth="1"/>
    <col min="13075" max="13076" width="9" style="5"/>
    <col min="13077" max="13077" width="10.125" style="5" customWidth="1"/>
    <col min="13078" max="13078" width="6.625" style="5" customWidth="1"/>
    <col min="13079" max="13326" width="9" style="5"/>
    <col min="13327" max="13327" width="8.875" style="5" customWidth="1"/>
    <col min="13328" max="13328" width="9" style="5"/>
    <col min="13329" max="13329" width="5.375" style="5" customWidth="1"/>
    <col min="13330" max="13330" width="11.25" style="5" customWidth="1"/>
    <col min="13331" max="13332" width="9" style="5"/>
    <col min="13333" max="13333" width="10.125" style="5" customWidth="1"/>
    <col min="13334" max="13334" width="6.625" style="5" customWidth="1"/>
    <col min="13335" max="13582" width="9" style="5"/>
    <col min="13583" max="13583" width="8.875" style="5" customWidth="1"/>
    <col min="13584" max="13584" width="9" style="5"/>
    <col min="13585" max="13585" width="5.375" style="5" customWidth="1"/>
    <col min="13586" max="13586" width="11.25" style="5" customWidth="1"/>
    <col min="13587" max="13588" width="9" style="5"/>
    <col min="13589" max="13589" width="10.125" style="5" customWidth="1"/>
    <col min="13590" max="13590" width="6.625" style="5" customWidth="1"/>
    <col min="13591" max="13838" width="9" style="5"/>
    <col min="13839" max="13839" width="8.875" style="5" customWidth="1"/>
    <col min="13840" max="13840" width="9" style="5"/>
    <col min="13841" max="13841" width="5.375" style="5" customWidth="1"/>
    <col min="13842" max="13842" width="11.25" style="5" customWidth="1"/>
    <col min="13843" max="13844" width="9" style="5"/>
    <col min="13845" max="13845" width="10.125" style="5" customWidth="1"/>
    <col min="13846" max="13846" width="6.625" style="5" customWidth="1"/>
    <col min="13847" max="14094" width="9" style="5"/>
    <col min="14095" max="14095" width="8.875" style="5" customWidth="1"/>
    <col min="14096" max="14096" width="9" style="5"/>
    <col min="14097" max="14097" width="5.375" style="5" customWidth="1"/>
    <col min="14098" max="14098" width="11.25" style="5" customWidth="1"/>
    <col min="14099" max="14100" width="9" style="5"/>
    <col min="14101" max="14101" width="10.125" style="5" customWidth="1"/>
    <col min="14102" max="14102" width="6.625" style="5" customWidth="1"/>
    <col min="14103" max="14350" width="9" style="5"/>
    <col min="14351" max="14351" width="8.875" style="5" customWidth="1"/>
    <col min="14352" max="14352" width="9" style="5"/>
    <col min="14353" max="14353" width="5.375" style="5" customWidth="1"/>
    <col min="14354" max="14354" width="11.25" style="5" customWidth="1"/>
    <col min="14355" max="14356" width="9" style="5"/>
    <col min="14357" max="14357" width="10.125" style="5" customWidth="1"/>
    <col min="14358" max="14358" width="6.625" style="5" customWidth="1"/>
    <col min="14359" max="14606" width="9" style="5"/>
    <col min="14607" max="14607" width="8.875" style="5" customWidth="1"/>
    <col min="14608" max="14608" width="9" style="5"/>
    <col min="14609" max="14609" width="5.375" style="5" customWidth="1"/>
    <col min="14610" max="14610" width="11.25" style="5" customWidth="1"/>
    <col min="14611" max="14612" width="9" style="5"/>
    <col min="14613" max="14613" width="10.125" style="5" customWidth="1"/>
    <col min="14614" max="14614" width="6.625" style="5" customWidth="1"/>
    <col min="14615" max="14862" width="9" style="5"/>
    <col min="14863" max="14863" width="8.875" style="5" customWidth="1"/>
    <col min="14864" max="14864" width="9" style="5"/>
    <col min="14865" max="14865" width="5.375" style="5" customWidth="1"/>
    <col min="14866" max="14866" width="11.25" style="5" customWidth="1"/>
    <col min="14867" max="14868" width="9" style="5"/>
    <col min="14869" max="14869" width="10.125" style="5" customWidth="1"/>
    <col min="14870" max="14870" width="6.625" style="5" customWidth="1"/>
    <col min="14871" max="15118" width="9" style="5"/>
    <col min="15119" max="15119" width="8.875" style="5" customWidth="1"/>
    <col min="15120" max="15120" width="9" style="5"/>
    <col min="15121" max="15121" width="5.375" style="5" customWidth="1"/>
    <col min="15122" max="15122" width="11.25" style="5" customWidth="1"/>
    <col min="15123" max="15124" width="9" style="5"/>
    <col min="15125" max="15125" width="10.125" style="5" customWidth="1"/>
    <col min="15126" max="15126" width="6.625" style="5" customWidth="1"/>
    <col min="15127" max="15374" width="9" style="5"/>
    <col min="15375" max="15375" width="8.875" style="5" customWidth="1"/>
    <col min="15376" max="15376" width="9" style="5"/>
    <col min="15377" max="15377" width="5.375" style="5" customWidth="1"/>
    <col min="15378" max="15378" width="11.25" style="5" customWidth="1"/>
    <col min="15379" max="15380" width="9" style="5"/>
    <col min="15381" max="15381" width="10.125" style="5" customWidth="1"/>
    <col min="15382" max="15382" width="6.625" style="5" customWidth="1"/>
    <col min="15383" max="15630" width="9" style="5"/>
    <col min="15631" max="15631" width="8.875" style="5" customWidth="1"/>
    <col min="15632" max="15632" width="9" style="5"/>
    <col min="15633" max="15633" width="5.375" style="5" customWidth="1"/>
    <col min="15634" max="15634" width="11.25" style="5" customWidth="1"/>
    <col min="15635" max="15636" width="9" style="5"/>
    <col min="15637" max="15637" width="10.125" style="5" customWidth="1"/>
    <col min="15638" max="15638" width="6.625" style="5" customWidth="1"/>
    <col min="15639" max="15886" width="9" style="5"/>
    <col min="15887" max="15887" width="8.875" style="5" customWidth="1"/>
    <col min="15888" max="15888" width="9" style="5"/>
    <col min="15889" max="15889" width="5.375" style="5" customWidth="1"/>
    <col min="15890" max="15890" width="11.25" style="5" customWidth="1"/>
    <col min="15891" max="15892" width="9" style="5"/>
    <col min="15893" max="15893" width="10.125" style="5" customWidth="1"/>
    <col min="15894" max="15894" width="6.625" style="5" customWidth="1"/>
    <col min="15895" max="16142" width="9" style="5"/>
    <col min="16143" max="16143" width="8.875" style="5" customWidth="1"/>
    <col min="16144" max="16144" width="9" style="5"/>
    <col min="16145" max="16145" width="5.375" style="5" customWidth="1"/>
    <col min="16146" max="16146" width="11.25" style="5" customWidth="1"/>
    <col min="16147" max="16148" width="9" style="5"/>
    <col min="16149" max="16149" width="10.125" style="5" customWidth="1"/>
    <col min="16150" max="16150" width="6.625" style="5" customWidth="1"/>
    <col min="16151" max="16384" width="9" style="5"/>
  </cols>
  <sheetData>
    <row r="1" spans="1:22" ht="22.5" customHeight="1">
      <c r="A1" s="5" t="s">
        <v>223</v>
      </c>
      <c r="I1" s="435" t="s">
        <v>600</v>
      </c>
      <c r="J1" s="436"/>
      <c r="K1" s="436"/>
    </row>
    <row r="2" spans="1:22" ht="22.5" customHeight="1">
      <c r="A2" s="6"/>
      <c r="B2" s="7"/>
      <c r="C2" s="7"/>
      <c r="D2" s="7"/>
      <c r="E2" s="7"/>
      <c r="F2" s="7"/>
      <c r="G2" s="7"/>
      <c r="H2" s="7"/>
      <c r="I2" s="8"/>
      <c r="J2" s="7"/>
      <c r="K2" s="7"/>
      <c r="L2" s="7"/>
      <c r="M2" s="7"/>
      <c r="N2" s="7"/>
      <c r="O2" s="7"/>
      <c r="P2" s="7"/>
      <c r="Q2" s="7"/>
      <c r="R2" s="9"/>
      <c r="S2" s="89" t="s">
        <v>238</v>
      </c>
      <c r="T2" s="440" t="s">
        <v>601</v>
      </c>
      <c r="U2" s="441"/>
      <c r="V2" s="442"/>
    </row>
    <row r="3" spans="1:22" ht="18.75" customHeight="1">
      <c r="A3" s="10"/>
      <c r="B3" s="11"/>
      <c r="C3" s="11"/>
      <c r="D3" s="11"/>
      <c r="E3" s="11"/>
      <c r="F3" s="11"/>
      <c r="G3" s="11"/>
      <c r="H3" s="11"/>
      <c r="I3" s="12"/>
      <c r="J3" s="11"/>
      <c r="K3" s="11"/>
      <c r="L3" s="11"/>
      <c r="M3" s="11"/>
      <c r="N3" s="11"/>
      <c r="O3" s="11"/>
      <c r="P3" s="11"/>
      <c r="Q3" s="11"/>
      <c r="R3" s="13"/>
      <c r="S3" s="90">
        <v>1</v>
      </c>
      <c r="T3" s="437" t="s">
        <v>602</v>
      </c>
      <c r="U3" s="438"/>
      <c r="V3" s="439"/>
    </row>
    <row r="4" spans="1:22" ht="18.75" customHeight="1">
      <c r="A4" s="10"/>
      <c r="B4" s="11"/>
      <c r="C4" s="11"/>
      <c r="D4" s="11"/>
      <c r="E4" s="11"/>
      <c r="F4" s="11"/>
      <c r="G4" s="11"/>
      <c r="H4" s="11"/>
      <c r="I4" s="12"/>
      <c r="J4" s="11"/>
      <c r="K4" s="11"/>
      <c r="L4" s="11"/>
      <c r="M4" s="11"/>
      <c r="N4" s="11"/>
      <c r="O4" s="11"/>
      <c r="P4" s="11"/>
      <c r="Q4" s="11"/>
      <c r="R4" s="14"/>
      <c r="S4" s="89" t="s">
        <v>361</v>
      </c>
      <c r="T4" s="429" t="s">
        <v>603</v>
      </c>
      <c r="U4" s="430"/>
      <c r="V4" s="431"/>
    </row>
    <row r="5" spans="1:22" ht="18.75" customHeight="1">
      <c r="A5" s="10"/>
      <c r="B5" s="11"/>
      <c r="C5" s="11"/>
      <c r="D5" s="11"/>
      <c r="E5" s="11"/>
      <c r="F5" s="11"/>
      <c r="G5" s="11"/>
      <c r="H5" s="11"/>
      <c r="I5" s="12"/>
      <c r="J5" s="11"/>
      <c r="K5" s="11"/>
      <c r="L5" s="11"/>
      <c r="M5" s="11"/>
      <c r="N5" s="11"/>
      <c r="O5" s="11"/>
      <c r="P5" s="11"/>
      <c r="Q5" s="11"/>
      <c r="R5" s="14"/>
      <c r="S5" s="89" t="s">
        <v>239</v>
      </c>
      <c r="T5" s="429" t="s">
        <v>604</v>
      </c>
      <c r="U5" s="430"/>
      <c r="V5" s="431"/>
    </row>
    <row r="6" spans="1:22" ht="18.75" customHeight="1">
      <c r="A6" s="10"/>
      <c r="B6" s="11"/>
      <c r="C6" s="11"/>
      <c r="D6" s="11"/>
      <c r="E6" s="11"/>
      <c r="F6" s="11"/>
      <c r="G6" s="11"/>
      <c r="H6" s="11"/>
      <c r="I6" s="12"/>
      <c r="J6" s="11"/>
      <c r="K6" s="11"/>
      <c r="L6" s="11"/>
      <c r="M6" s="11"/>
      <c r="N6" s="11"/>
      <c r="O6" s="11"/>
      <c r="P6" s="11"/>
      <c r="Q6" s="11"/>
      <c r="R6" s="16"/>
      <c r="S6" s="91" t="s">
        <v>605</v>
      </c>
      <c r="T6" s="429" t="s">
        <v>606</v>
      </c>
      <c r="U6" s="430"/>
      <c r="V6" s="431"/>
    </row>
    <row r="7" spans="1:22" ht="18.75" customHeight="1">
      <c r="A7" s="10"/>
      <c r="B7" s="11"/>
      <c r="C7" s="11"/>
      <c r="D7" s="11"/>
      <c r="E7" s="11"/>
      <c r="F7" s="11"/>
      <c r="G7" s="11"/>
      <c r="H7" s="11"/>
      <c r="I7" s="12"/>
      <c r="J7" s="11"/>
      <c r="K7" s="11"/>
      <c r="L7" s="11"/>
      <c r="M7" s="11"/>
      <c r="N7" s="11"/>
      <c r="O7" s="11"/>
      <c r="P7" s="11"/>
      <c r="Q7" s="11"/>
      <c r="R7" s="16"/>
      <c r="S7" s="91" t="s">
        <v>607</v>
      </c>
      <c r="T7" s="429" t="s">
        <v>608</v>
      </c>
      <c r="U7" s="430"/>
      <c r="V7" s="431"/>
    </row>
    <row r="8" spans="1:22" ht="18.75" customHeight="1">
      <c r="A8" s="10"/>
      <c r="B8" s="11"/>
      <c r="C8" s="11"/>
      <c r="D8" s="11"/>
      <c r="E8" s="11"/>
      <c r="F8" s="11"/>
      <c r="G8" s="11"/>
      <c r="H8" s="11"/>
      <c r="I8" s="12"/>
      <c r="J8" s="11"/>
      <c r="K8" s="11"/>
      <c r="L8" s="11"/>
      <c r="M8" s="11"/>
      <c r="N8" s="11"/>
      <c r="O8" s="11"/>
      <c r="P8" s="11"/>
      <c r="Q8" s="11"/>
      <c r="R8" s="16"/>
      <c r="S8" s="91" t="s">
        <v>609</v>
      </c>
      <c r="T8" s="429" t="s">
        <v>380</v>
      </c>
      <c r="U8" s="430"/>
      <c r="V8" s="431"/>
    </row>
    <row r="9" spans="1:22" ht="18.75" customHeight="1">
      <c r="A9" s="10"/>
      <c r="B9" s="11"/>
      <c r="C9" s="11"/>
      <c r="D9" s="11"/>
      <c r="E9" s="11"/>
      <c r="F9" s="11"/>
      <c r="G9" s="11"/>
      <c r="H9" s="11"/>
      <c r="I9" s="12"/>
      <c r="J9" s="11"/>
      <c r="K9" s="11"/>
      <c r="L9" s="11"/>
      <c r="M9" s="11"/>
      <c r="N9" s="11"/>
      <c r="O9" s="11"/>
      <c r="P9" s="11"/>
      <c r="Q9" s="11"/>
      <c r="R9" s="13"/>
      <c r="S9" s="90">
        <v>2</v>
      </c>
      <c r="T9" s="437" t="s">
        <v>610</v>
      </c>
      <c r="U9" s="438"/>
      <c r="V9" s="439"/>
    </row>
    <row r="10" spans="1:22" ht="18.75" customHeight="1">
      <c r="A10" s="10"/>
      <c r="B10" s="11"/>
      <c r="C10" s="11"/>
      <c r="D10" s="11"/>
      <c r="E10" s="11"/>
      <c r="F10" s="11"/>
      <c r="G10" s="11"/>
      <c r="H10" s="11"/>
      <c r="I10" s="12"/>
      <c r="J10" s="11"/>
      <c r="K10" s="11"/>
      <c r="L10" s="11"/>
      <c r="M10" s="11"/>
      <c r="N10" s="11"/>
      <c r="O10" s="11"/>
      <c r="P10" s="11"/>
      <c r="Q10" s="11"/>
      <c r="R10" s="16"/>
      <c r="S10" s="89" t="s">
        <v>611</v>
      </c>
      <c r="T10" s="429" t="s">
        <v>612</v>
      </c>
      <c r="U10" s="430"/>
      <c r="V10" s="431"/>
    </row>
    <row r="11" spans="1:22" ht="18.75" customHeight="1">
      <c r="A11" s="10"/>
      <c r="B11" s="11"/>
      <c r="C11" s="11"/>
      <c r="D11" s="11"/>
      <c r="E11" s="11"/>
      <c r="F11" s="11"/>
      <c r="G11" s="11"/>
      <c r="H11" s="11"/>
      <c r="I11" s="12"/>
      <c r="J11" s="11"/>
      <c r="K11" s="11"/>
      <c r="L11" s="11"/>
      <c r="M11" s="11"/>
      <c r="N11" s="11"/>
      <c r="O11" s="11"/>
      <c r="P11" s="11"/>
      <c r="Q11" s="11"/>
      <c r="R11" s="16"/>
      <c r="S11" s="89" t="s">
        <v>613</v>
      </c>
      <c r="T11" s="429" t="s">
        <v>614</v>
      </c>
      <c r="U11" s="430"/>
      <c r="V11" s="431"/>
    </row>
    <row r="12" spans="1:22" ht="18.75" customHeight="1">
      <c r="A12" s="10"/>
      <c r="B12" s="11"/>
      <c r="C12" s="11"/>
      <c r="D12" s="11"/>
      <c r="E12" s="11"/>
      <c r="F12" s="11"/>
      <c r="G12" s="11"/>
      <c r="H12" s="11"/>
      <c r="I12" s="12"/>
      <c r="J12" s="11"/>
      <c r="K12" s="11"/>
      <c r="L12" s="11"/>
      <c r="M12" s="11"/>
      <c r="N12" s="11"/>
      <c r="O12" s="11"/>
      <c r="P12" s="11"/>
      <c r="Q12" s="11"/>
      <c r="R12" s="16"/>
      <c r="S12" s="89" t="s">
        <v>615</v>
      </c>
      <c r="T12" s="429" t="s">
        <v>616</v>
      </c>
      <c r="U12" s="430"/>
      <c r="V12" s="431"/>
    </row>
    <row r="13" spans="1:22" ht="18.75" customHeight="1">
      <c r="A13" s="10"/>
      <c r="B13" s="11"/>
      <c r="C13" s="11"/>
      <c r="D13" s="11"/>
      <c r="E13" s="11"/>
      <c r="F13" s="11"/>
      <c r="G13" s="11"/>
      <c r="H13" s="11"/>
      <c r="I13" s="12"/>
      <c r="J13" s="11"/>
      <c r="K13" s="11"/>
      <c r="L13" s="11"/>
      <c r="M13" s="11"/>
      <c r="N13" s="11"/>
      <c r="O13" s="11"/>
      <c r="P13" s="11"/>
      <c r="Q13" s="11"/>
      <c r="R13" s="13"/>
      <c r="S13" s="90">
        <v>3</v>
      </c>
      <c r="T13" s="92" t="s">
        <v>617</v>
      </c>
      <c r="U13" s="93"/>
      <c r="V13" s="94"/>
    </row>
    <row r="14" spans="1:22" ht="18.75" customHeight="1">
      <c r="A14" s="10"/>
      <c r="B14" s="11"/>
      <c r="C14" s="11"/>
      <c r="D14" s="11"/>
      <c r="E14" s="11"/>
      <c r="F14" s="11"/>
      <c r="G14" s="11"/>
      <c r="H14" s="11"/>
      <c r="I14" s="12"/>
      <c r="J14" s="11"/>
      <c r="K14" s="11"/>
      <c r="L14" s="11"/>
      <c r="M14" s="11"/>
      <c r="N14" s="11"/>
      <c r="O14" s="11"/>
      <c r="P14" s="11"/>
      <c r="Q14" s="11"/>
      <c r="R14" s="14"/>
      <c r="S14" s="95" t="s">
        <v>361</v>
      </c>
      <c r="T14" s="432" t="s">
        <v>618</v>
      </c>
      <c r="U14" s="433"/>
      <c r="V14" s="434"/>
    </row>
    <row r="15" spans="1:22" ht="18.75" customHeight="1">
      <c r="A15" s="10"/>
      <c r="B15" s="11"/>
      <c r="C15" s="11"/>
      <c r="D15" s="11"/>
      <c r="E15" s="11"/>
      <c r="F15" s="11"/>
      <c r="G15" s="11"/>
      <c r="H15" s="11"/>
      <c r="I15" s="12"/>
      <c r="J15" s="11"/>
      <c r="K15" s="11"/>
      <c r="L15" s="11"/>
      <c r="M15" s="11"/>
      <c r="N15" s="11"/>
      <c r="O15" s="11"/>
      <c r="P15" s="11"/>
      <c r="Q15" s="11"/>
      <c r="R15" s="16"/>
      <c r="S15" s="95" t="s">
        <v>619</v>
      </c>
      <c r="T15" s="432" t="s">
        <v>620</v>
      </c>
      <c r="U15" s="433"/>
      <c r="V15" s="434"/>
    </row>
    <row r="16" spans="1:22" ht="18.75" customHeight="1">
      <c r="A16" s="10"/>
      <c r="B16" s="11"/>
      <c r="C16" s="11"/>
      <c r="D16" s="11"/>
      <c r="E16" s="11"/>
      <c r="F16" s="11"/>
      <c r="G16" s="11"/>
      <c r="H16" s="11"/>
      <c r="I16" s="12"/>
      <c r="J16" s="11"/>
      <c r="K16" s="11"/>
      <c r="L16" s="11"/>
      <c r="M16" s="11"/>
      <c r="N16" s="11"/>
      <c r="O16" s="11"/>
      <c r="P16" s="11"/>
      <c r="Q16" s="11"/>
      <c r="R16" s="16"/>
      <c r="S16" s="89" t="s">
        <v>607</v>
      </c>
      <c r="T16" s="429" t="s">
        <v>621</v>
      </c>
      <c r="U16" s="430"/>
      <c r="V16" s="431"/>
    </row>
    <row r="17" spans="1:22" ht="18.75" customHeight="1">
      <c r="A17" s="10"/>
      <c r="B17" s="11"/>
      <c r="C17" s="11"/>
      <c r="D17" s="11"/>
      <c r="E17" s="11"/>
      <c r="F17" s="11"/>
      <c r="G17" s="11"/>
      <c r="H17" s="11"/>
      <c r="I17" s="12"/>
      <c r="J17" s="11"/>
      <c r="K17" s="11"/>
      <c r="L17" s="11"/>
      <c r="M17" s="11"/>
      <c r="N17" s="11"/>
      <c r="O17" s="11"/>
      <c r="P17" s="11"/>
      <c r="Q17" s="11"/>
      <c r="R17" s="16"/>
      <c r="S17" s="95" t="s">
        <v>609</v>
      </c>
      <c r="T17" s="432" t="s">
        <v>622</v>
      </c>
      <c r="U17" s="433"/>
      <c r="V17" s="434"/>
    </row>
    <row r="18" spans="1:22" ht="18.75" customHeight="1">
      <c r="A18" s="10"/>
      <c r="B18" s="11"/>
      <c r="C18" s="11"/>
      <c r="D18" s="11"/>
      <c r="E18" s="11"/>
      <c r="F18" s="11"/>
      <c r="G18" s="11"/>
      <c r="H18" s="11"/>
      <c r="I18" s="12"/>
      <c r="J18" s="11"/>
      <c r="K18" s="11"/>
      <c r="L18" s="11"/>
      <c r="M18" s="11"/>
      <c r="N18" s="11"/>
      <c r="O18" s="11"/>
      <c r="P18" s="11"/>
      <c r="Q18" s="11"/>
      <c r="R18" s="13"/>
      <c r="S18" s="90">
        <v>4</v>
      </c>
      <c r="T18" s="92" t="s">
        <v>623</v>
      </c>
      <c r="U18" s="93"/>
      <c r="V18" s="94"/>
    </row>
    <row r="19" spans="1:22" ht="18.75" customHeight="1">
      <c r="A19" s="10"/>
      <c r="B19" s="11"/>
      <c r="C19" s="11"/>
      <c r="D19" s="11"/>
      <c r="E19" s="11"/>
      <c r="F19" s="11"/>
      <c r="G19" s="11"/>
      <c r="H19" s="11"/>
      <c r="I19" s="12"/>
      <c r="J19" s="11"/>
      <c r="K19" s="11"/>
      <c r="L19" s="11"/>
      <c r="M19" s="11"/>
      <c r="N19" s="11"/>
      <c r="O19" s="11"/>
      <c r="P19" s="11"/>
      <c r="Q19" s="11"/>
      <c r="R19" s="16"/>
      <c r="S19" s="89" t="s">
        <v>624</v>
      </c>
      <c r="T19" s="96" t="s">
        <v>625</v>
      </c>
      <c r="U19" s="97"/>
      <c r="V19" s="98"/>
    </row>
    <row r="20" spans="1:22" ht="18.75" customHeight="1">
      <c r="A20" s="10"/>
      <c r="B20" s="11"/>
      <c r="C20" s="11"/>
      <c r="D20" s="11"/>
      <c r="E20" s="11"/>
      <c r="F20" s="11"/>
      <c r="G20" s="11"/>
      <c r="H20" s="11"/>
      <c r="I20" s="12"/>
      <c r="J20" s="11"/>
      <c r="K20" s="11"/>
      <c r="L20" s="11"/>
      <c r="M20" s="11"/>
      <c r="N20" s="11"/>
      <c r="O20" s="11"/>
      <c r="P20" s="11"/>
      <c r="Q20" s="11"/>
      <c r="R20" s="16"/>
      <c r="S20" s="89" t="s">
        <v>626</v>
      </c>
      <c r="T20" s="96" t="s">
        <v>627</v>
      </c>
      <c r="U20" s="97"/>
      <c r="V20" s="98"/>
    </row>
    <row r="21" spans="1:22" ht="18.75" customHeight="1">
      <c r="A21" s="10"/>
      <c r="B21" s="11"/>
      <c r="C21" s="11"/>
      <c r="D21" s="11"/>
      <c r="E21" s="11"/>
      <c r="F21" s="11"/>
      <c r="G21" s="11"/>
      <c r="H21" s="11"/>
      <c r="I21" s="12"/>
      <c r="J21" s="11"/>
      <c r="K21" s="11"/>
      <c r="L21" s="11"/>
      <c r="M21" s="11"/>
      <c r="N21" s="11"/>
      <c r="O21" s="11"/>
      <c r="P21" s="11"/>
      <c r="Q21" s="11"/>
      <c r="R21" s="16"/>
      <c r="S21" s="89" t="s">
        <v>628</v>
      </c>
      <c r="T21" s="96" t="s">
        <v>629</v>
      </c>
      <c r="U21" s="97"/>
      <c r="V21" s="98"/>
    </row>
    <row r="22" spans="1:22" ht="18.75" customHeight="1">
      <c r="A22" s="10"/>
      <c r="B22" s="11"/>
      <c r="C22" s="11"/>
      <c r="D22" s="11"/>
      <c r="E22" s="11"/>
      <c r="F22" s="11"/>
      <c r="G22" s="11"/>
      <c r="H22" s="11"/>
      <c r="I22" s="12"/>
      <c r="J22" s="11"/>
      <c r="K22" s="11"/>
      <c r="L22" s="11"/>
      <c r="M22" s="11"/>
      <c r="N22" s="11"/>
      <c r="O22" s="11"/>
      <c r="P22" s="11"/>
      <c r="Q22" s="11"/>
      <c r="R22" s="16"/>
      <c r="S22" s="89" t="s">
        <v>630</v>
      </c>
      <c r="T22" s="96" t="s">
        <v>631</v>
      </c>
      <c r="U22" s="97"/>
      <c r="V22" s="98"/>
    </row>
    <row r="23" spans="1:22" ht="18.75" customHeight="1">
      <c r="A23" s="10"/>
      <c r="B23" s="11"/>
      <c r="C23" s="11"/>
      <c r="D23" s="11"/>
      <c r="E23" s="11"/>
      <c r="F23" s="11"/>
      <c r="G23" s="11"/>
      <c r="H23" s="11"/>
      <c r="I23" s="12"/>
      <c r="J23" s="11"/>
      <c r="K23" s="11"/>
      <c r="L23" s="11"/>
      <c r="M23" s="11"/>
      <c r="N23" s="11"/>
      <c r="O23" s="11"/>
      <c r="P23" s="11"/>
      <c r="Q23" s="11"/>
      <c r="R23" s="16"/>
      <c r="S23" s="89" t="s">
        <v>697</v>
      </c>
      <c r="T23" s="429" t="s">
        <v>698</v>
      </c>
      <c r="U23" s="430"/>
      <c r="V23" s="431"/>
    </row>
    <row r="24" spans="1:22" ht="18.75" customHeight="1">
      <c r="A24" s="10"/>
      <c r="B24" s="11"/>
      <c r="C24" s="11"/>
      <c r="D24" s="11"/>
      <c r="E24" s="11"/>
      <c r="F24" s="11"/>
      <c r="G24" s="11"/>
      <c r="H24" s="11"/>
      <c r="I24" s="12"/>
      <c r="J24" s="11"/>
      <c r="K24" s="11"/>
      <c r="L24" s="11"/>
      <c r="M24" s="11"/>
      <c r="N24" s="11"/>
      <c r="O24" s="11"/>
      <c r="P24" s="11"/>
      <c r="Q24" s="11"/>
      <c r="R24" s="16"/>
      <c r="S24" s="89" t="s">
        <v>699</v>
      </c>
      <c r="T24" s="429" t="s">
        <v>700</v>
      </c>
      <c r="U24" s="430"/>
      <c r="V24" s="431"/>
    </row>
    <row r="25" spans="1:22" ht="18.75" customHeight="1">
      <c r="A25" s="10"/>
      <c r="B25" s="11"/>
      <c r="C25" s="11"/>
      <c r="D25" s="11"/>
      <c r="E25" s="11"/>
      <c r="F25" s="11"/>
      <c r="G25" s="11"/>
      <c r="H25" s="11"/>
      <c r="I25" s="12"/>
      <c r="J25" s="11"/>
      <c r="K25" s="11"/>
      <c r="L25" s="11"/>
      <c r="M25" s="11"/>
      <c r="N25" s="11"/>
      <c r="O25" s="11"/>
      <c r="P25" s="11"/>
      <c r="Q25" s="11"/>
      <c r="R25" s="16"/>
      <c r="S25" s="89" t="s">
        <v>701</v>
      </c>
      <c r="T25" s="429" t="s">
        <v>702</v>
      </c>
      <c r="U25" s="430"/>
      <c r="V25" s="431"/>
    </row>
    <row r="26" spans="1:22" ht="18.75" customHeight="1">
      <c r="A26" s="10"/>
      <c r="B26" s="11"/>
      <c r="C26" s="11"/>
      <c r="D26" s="11"/>
      <c r="E26" s="11"/>
      <c r="F26" s="11"/>
      <c r="G26" s="11"/>
      <c r="H26" s="11"/>
      <c r="I26" s="12"/>
      <c r="J26" s="11"/>
      <c r="K26" s="11"/>
      <c r="L26" s="11"/>
      <c r="M26" s="11"/>
      <c r="N26" s="11"/>
      <c r="O26" s="11"/>
      <c r="P26" s="11"/>
      <c r="Q26" s="11"/>
      <c r="R26" s="16"/>
      <c r="S26" s="89" t="s">
        <v>703</v>
      </c>
      <c r="T26" s="429" t="s">
        <v>704</v>
      </c>
      <c r="U26" s="430"/>
      <c r="V26" s="431"/>
    </row>
    <row r="27" spans="1:22" ht="18.75" customHeight="1">
      <c r="A27" s="10"/>
      <c r="B27" s="11"/>
      <c r="C27" s="11"/>
      <c r="D27" s="11"/>
      <c r="E27" s="11"/>
      <c r="F27" s="11"/>
      <c r="G27" s="11"/>
      <c r="H27" s="11"/>
      <c r="I27" s="12"/>
      <c r="J27" s="11"/>
      <c r="K27" s="11"/>
      <c r="L27" s="11"/>
      <c r="M27" s="11"/>
      <c r="N27" s="11"/>
      <c r="O27" s="11"/>
      <c r="P27" s="11"/>
      <c r="Q27" s="11"/>
      <c r="R27" s="13"/>
      <c r="S27" s="89" t="s">
        <v>705</v>
      </c>
      <c r="T27" s="96" t="s">
        <v>706</v>
      </c>
      <c r="U27" s="97"/>
      <c r="V27" s="98"/>
    </row>
    <row r="28" spans="1:22" ht="18.75" customHeight="1">
      <c r="A28" s="10"/>
      <c r="B28" s="11"/>
      <c r="C28" s="11"/>
      <c r="D28" s="11"/>
      <c r="E28" s="11"/>
      <c r="F28" s="11"/>
      <c r="G28" s="11"/>
      <c r="H28" s="11"/>
      <c r="I28" s="12"/>
      <c r="J28" s="11"/>
      <c r="K28" s="11"/>
      <c r="L28" s="11"/>
      <c r="M28" s="11"/>
      <c r="N28" s="11"/>
      <c r="O28" s="11"/>
      <c r="P28" s="11"/>
      <c r="Q28" s="11"/>
      <c r="R28" s="14"/>
      <c r="S28" s="90" t="s">
        <v>707</v>
      </c>
      <c r="T28" s="92" t="s">
        <v>708</v>
      </c>
      <c r="U28" s="93"/>
      <c r="V28" s="94"/>
    </row>
    <row r="29" spans="1:22" ht="18.75" customHeight="1">
      <c r="A29" s="10"/>
      <c r="B29" s="11"/>
      <c r="C29" s="11"/>
      <c r="D29" s="11"/>
      <c r="E29" s="11"/>
      <c r="F29" s="11"/>
      <c r="G29" s="11"/>
      <c r="H29" s="11"/>
      <c r="I29" s="12"/>
      <c r="J29" s="11"/>
      <c r="K29" s="11"/>
      <c r="L29" s="11"/>
      <c r="M29" s="11"/>
      <c r="N29" s="11"/>
      <c r="O29" s="11"/>
      <c r="P29" s="11"/>
      <c r="Q29" s="11"/>
      <c r="R29" s="16"/>
      <c r="S29" s="89" t="s">
        <v>709</v>
      </c>
      <c r="T29" s="96" t="s">
        <v>710</v>
      </c>
      <c r="U29" s="97"/>
      <c r="V29" s="98"/>
    </row>
    <row r="30" spans="1:22" ht="18.75" customHeight="1">
      <c r="A30" s="10"/>
      <c r="B30" s="11"/>
      <c r="C30" s="11"/>
      <c r="D30" s="11"/>
      <c r="E30" s="11"/>
      <c r="F30" s="11"/>
      <c r="G30" s="11"/>
      <c r="H30" s="11"/>
      <c r="I30" s="12"/>
      <c r="J30" s="11"/>
      <c r="K30" s="11"/>
      <c r="L30" s="11"/>
      <c r="M30" s="11"/>
      <c r="N30" s="11"/>
      <c r="O30" s="11"/>
      <c r="P30" s="11"/>
      <c r="Q30" s="11"/>
      <c r="R30" s="16"/>
      <c r="S30" s="89" t="s">
        <v>711</v>
      </c>
      <c r="T30" s="96" t="s">
        <v>712</v>
      </c>
      <c r="U30" s="97"/>
      <c r="V30" s="98"/>
    </row>
    <row r="31" spans="1:22" ht="18.75" customHeight="1">
      <c r="A31" s="10"/>
      <c r="B31" s="11"/>
      <c r="C31" s="11"/>
      <c r="D31" s="11"/>
      <c r="E31" s="11"/>
      <c r="F31" s="11"/>
      <c r="G31" s="11"/>
      <c r="H31" s="11"/>
      <c r="I31" s="12"/>
      <c r="J31" s="11"/>
      <c r="K31" s="11"/>
      <c r="L31" s="11"/>
      <c r="M31" s="11"/>
      <c r="N31" s="11"/>
      <c r="O31" s="11"/>
      <c r="P31" s="11"/>
      <c r="Q31" s="11"/>
      <c r="R31" s="14"/>
      <c r="S31" s="89" t="s">
        <v>713</v>
      </c>
      <c r="T31" s="96" t="s">
        <v>714</v>
      </c>
      <c r="U31" s="97"/>
      <c r="V31" s="98"/>
    </row>
    <row r="32" spans="1:22" ht="18.75" customHeight="1">
      <c r="A32" s="10"/>
      <c r="B32" s="11"/>
      <c r="C32" s="11"/>
      <c r="D32" s="11"/>
      <c r="E32" s="11"/>
      <c r="F32" s="11"/>
      <c r="G32" s="11"/>
      <c r="H32" s="11"/>
      <c r="I32" s="12"/>
      <c r="J32" s="11"/>
      <c r="K32" s="11"/>
      <c r="L32" s="11"/>
      <c r="M32" s="11"/>
      <c r="N32" s="11"/>
      <c r="O32" s="11"/>
      <c r="P32" s="11"/>
      <c r="Q32" s="11"/>
      <c r="R32" s="16"/>
      <c r="S32" s="89" t="s">
        <v>715</v>
      </c>
      <c r="T32" s="96" t="s">
        <v>716</v>
      </c>
      <c r="U32" s="97"/>
      <c r="V32" s="98"/>
    </row>
    <row r="33" spans="1:22" ht="18.75" customHeight="1">
      <c r="A33" s="10"/>
      <c r="B33" s="11"/>
      <c r="C33" s="11"/>
      <c r="D33" s="11"/>
      <c r="E33" s="11"/>
      <c r="F33" s="11"/>
      <c r="G33" s="11"/>
      <c r="H33" s="11"/>
      <c r="I33" s="12"/>
      <c r="J33" s="11"/>
      <c r="K33" s="11"/>
      <c r="L33" s="11"/>
      <c r="M33" s="11"/>
      <c r="N33" s="11"/>
      <c r="O33" s="11"/>
      <c r="P33" s="11"/>
      <c r="Q33" s="11"/>
      <c r="R33" s="16"/>
      <c r="S33" s="89" t="s">
        <v>717</v>
      </c>
      <c r="T33" s="96" t="s">
        <v>718</v>
      </c>
      <c r="U33" s="97"/>
      <c r="V33" s="98"/>
    </row>
    <row r="34" spans="1:22" ht="18.75" customHeight="1">
      <c r="A34" s="10"/>
      <c r="B34" s="11"/>
      <c r="C34" s="11"/>
      <c r="D34" s="11"/>
      <c r="E34" s="11"/>
      <c r="F34" s="11"/>
      <c r="G34" s="11"/>
      <c r="H34" s="11"/>
      <c r="I34" s="12"/>
      <c r="J34" s="11"/>
      <c r="K34" s="11"/>
      <c r="L34" s="11"/>
      <c r="M34" s="11"/>
      <c r="N34" s="11"/>
      <c r="O34" s="11"/>
      <c r="P34" s="11"/>
      <c r="Q34" s="11"/>
      <c r="R34" s="16"/>
      <c r="S34" s="89" t="s">
        <v>719</v>
      </c>
      <c r="T34" s="96" t="s">
        <v>720</v>
      </c>
      <c r="U34" s="97"/>
      <c r="V34" s="98"/>
    </row>
    <row r="35" spans="1:22" ht="18.75" customHeight="1">
      <c r="A35" s="10"/>
      <c r="B35" s="11"/>
      <c r="C35" s="11"/>
      <c r="D35" s="11"/>
      <c r="E35" s="11"/>
      <c r="F35" s="11"/>
      <c r="G35" s="11"/>
      <c r="H35" s="11"/>
      <c r="I35" s="12"/>
      <c r="J35" s="11"/>
      <c r="K35" s="11"/>
      <c r="L35" s="11"/>
      <c r="M35" s="11"/>
      <c r="N35" s="11"/>
      <c r="O35" s="11"/>
      <c r="P35" s="11"/>
      <c r="Q35" s="11"/>
      <c r="R35" s="16"/>
      <c r="S35" s="89" t="s">
        <v>721</v>
      </c>
      <c r="T35" s="96" t="s">
        <v>722</v>
      </c>
      <c r="U35" s="97"/>
      <c r="V35" s="98"/>
    </row>
    <row r="36" spans="1:22" ht="18.75" customHeight="1">
      <c r="A36" s="10"/>
      <c r="B36" s="11"/>
      <c r="C36" s="11"/>
      <c r="D36" s="11"/>
      <c r="E36" s="11"/>
      <c r="F36" s="11"/>
      <c r="G36" s="11"/>
      <c r="H36" s="11"/>
      <c r="I36" s="12"/>
      <c r="J36" s="11"/>
      <c r="K36" s="11"/>
      <c r="L36" s="11"/>
      <c r="M36" s="11"/>
      <c r="N36" s="11"/>
      <c r="O36" s="11"/>
      <c r="P36" s="11"/>
      <c r="Q36" s="11"/>
      <c r="R36" s="13"/>
      <c r="S36" s="89" t="s">
        <v>723</v>
      </c>
      <c r="T36" s="166" t="s">
        <v>724</v>
      </c>
      <c r="U36" s="97"/>
      <c r="V36" s="98"/>
    </row>
    <row r="37" spans="1:22" ht="18.75" customHeight="1">
      <c r="A37" s="10"/>
      <c r="B37" s="11"/>
      <c r="C37" s="11"/>
      <c r="D37" s="11"/>
      <c r="E37" s="11"/>
      <c r="F37" s="11"/>
      <c r="G37" s="11"/>
      <c r="H37" s="11"/>
      <c r="I37" s="12"/>
      <c r="J37" s="11"/>
      <c r="K37" s="11"/>
      <c r="L37" s="11"/>
      <c r="M37" s="11"/>
      <c r="N37" s="11"/>
      <c r="O37" s="11"/>
      <c r="P37" s="11"/>
      <c r="Q37" s="11"/>
      <c r="R37" s="16"/>
      <c r="S37" s="90" t="s">
        <v>725</v>
      </c>
      <c r="T37" s="92" t="s">
        <v>726</v>
      </c>
      <c r="U37" s="93"/>
      <c r="V37" s="94"/>
    </row>
    <row r="38" spans="1:22" ht="18.75" customHeight="1">
      <c r="A38" s="10"/>
      <c r="B38" s="11"/>
      <c r="C38" s="11"/>
      <c r="D38" s="11"/>
      <c r="E38" s="11"/>
      <c r="F38" s="11"/>
      <c r="G38" s="11"/>
      <c r="H38" s="11"/>
      <c r="I38" s="12"/>
      <c r="J38" s="11"/>
      <c r="K38" s="11"/>
      <c r="L38" s="11"/>
      <c r="M38" s="11"/>
      <c r="N38" s="11"/>
      <c r="O38" s="11"/>
      <c r="P38" s="11"/>
      <c r="Q38" s="11"/>
      <c r="R38" s="14"/>
      <c r="S38" s="89" t="s">
        <v>727</v>
      </c>
      <c r="T38" s="96" t="s">
        <v>728</v>
      </c>
      <c r="U38" s="97"/>
      <c r="V38" s="98"/>
    </row>
    <row r="39" spans="1:22" ht="18.75" customHeight="1">
      <c r="A39" s="10"/>
      <c r="B39" s="11"/>
      <c r="C39" s="11"/>
      <c r="D39" s="11"/>
      <c r="E39" s="11"/>
      <c r="F39" s="11"/>
      <c r="G39" s="11"/>
      <c r="H39" s="11"/>
      <c r="I39" s="12"/>
      <c r="J39" s="11"/>
      <c r="K39" s="11"/>
      <c r="L39" s="11"/>
      <c r="M39" s="11"/>
      <c r="N39" s="11"/>
      <c r="O39" s="11"/>
      <c r="P39" s="11"/>
      <c r="Q39" s="11"/>
      <c r="R39" s="15"/>
      <c r="S39" s="89" t="s">
        <v>729</v>
      </c>
      <c r="T39" s="96" t="s">
        <v>730</v>
      </c>
      <c r="U39" s="97"/>
      <c r="V39" s="98"/>
    </row>
    <row r="40" spans="1:22" ht="18.75" customHeight="1">
      <c r="A40" s="10"/>
      <c r="B40" s="11"/>
      <c r="C40" s="11"/>
      <c r="D40" s="11"/>
      <c r="E40" s="11"/>
      <c r="F40" s="11"/>
      <c r="G40" s="11"/>
      <c r="H40" s="11"/>
      <c r="I40" s="12"/>
      <c r="J40" s="11"/>
      <c r="K40" s="11"/>
      <c r="L40" s="11"/>
      <c r="M40" s="11"/>
      <c r="N40" s="11"/>
      <c r="O40" s="11"/>
      <c r="P40" s="11"/>
      <c r="Q40" s="11"/>
      <c r="R40" s="13"/>
      <c r="S40" s="89" t="s">
        <v>731</v>
      </c>
      <c r="T40" s="99" t="s">
        <v>732</v>
      </c>
      <c r="U40" s="100"/>
      <c r="V40" s="101"/>
    </row>
    <row r="41" spans="1:22" ht="18.75" customHeight="1">
      <c r="A41" s="10"/>
      <c r="B41" s="11"/>
      <c r="C41" s="11"/>
      <c r="D41" s="11"/>
      <c r="E41" s="11"/>
      <c r="F41" s="11"/>
      <c r="G41" s="11"/>
      <c r="H41" s="11"/>
      <c r="I41" s="12"/>
      <c r="J41" s="11"/>
      <c r="K41" s="11"/>
      <c r="L41" s="11"/>
      <c r="M41" s="11"/>
      <c r="N41" s="11"/>
      <c r="O41" s="11"/>
      <c r="P41" s="11"/>
      <c r="Q41" s="11"/>
      <c r="R41" s="16"/>
      <c r="S41" s="102" t="s">
        <v>733</v>
      </c>
      <c r="T41" s="103" t="s">
        <v>734</v>
      </c>
      <c r="U41" s="104"/>
      <c r="V41" s="105"/>
    </row>
    <row r="42" spans="1:22" ht="18.75" customHeight="1">
      <c r="A42" s="10"/>
      <c r="B42" s="11"/>
      <c r="C42" s="11"/>
      <c r="D42" s="11"/>
      <c r="E42" s="11"/>
      <c r="F42" s="11"/>
      <c r="G42" s="11"/>
      <c r="H42" s="11"/>
      <c r="I42" s="12"/>
      <c r="J42" s="11"/>
      <c r="K42" s="11"/>
      <c r="L42" s="11"/>
      <c r="M42" s="11"/>
      <c r="N42" s="11"/>
      <c r="O42" s="11"/>
      <c r="P42" s="11"/>
      <c r="Q42" s="11"/>
      <c r="R42" s="16"/>
      <c r="S42" s="102" t="s">
        <v>735</v>
      </c>
      <c r="T42" s="429" t="s">
        <v>736</v>
      </c>
      <c r="U42" s="430"/>
      <c r="V42" s="431"/>
    </row>
    <row r="43" spans="1:22" ht="18.75" customHeight="1">
      <c r="A43" s="10"/>
      <c r="B43" s="11"/>
      <c r="C43" s="11"/>
      <c r="D43" s="11"/>
      <c r="E43" s="11"/>
      <c r="F43" s="11"/>
      <c r="G43" s="11"/>
      <c r="H43" s="11"/>
      <c r="I43" s="12"/>
      <c r="J43" s="11"/>
      <c r="K43" s="11"/>
      <c r="L43" s="11"/>
      <c r="M43" s="11"/>
      <c r="N43" s="11"/>
      <c r="O43" s="11"/>
      <c r="P43" s="11"/>
      <c r="Q43" s="15"/>
      <c r="R43" s="16"/>
      <c r="S43" s="89"/>
      <c r="T43" s="429"/>
      <c r="U43" s="430"/>
      <c r="V43" s="431"/>
    </row>
    <row r="44" spans="1:22" ht="18.75" customHeight="1">
      <c r="A44" s="10"/>
      <c r="B44" s="11"/>
      <c r="C44" s="11"/>
      <c r="D44" s="11"/>
      <c r="E44" s="11"/>
      <c r="F44" s="11"/>
      <c r="G44" s="11"/>
      <c r="H44" s="11"/>
      <c r="I44" s="12"/>
      <c r="J44" s="11"/>
      <c r="K44" s="11"/>
      <c r="L44" s="11"/>
      <c r="M44" s="11"/>
      <c r="N44" s="11"/>
      <c r="O44" s="11"/>
      <c r="P44" s="15"/>
      <c r="Q44" s="15"/>
      <c r="R44" s="16"/>
      <c r="S44" s="89"/>
      <c r="T44" s="429"/>
      <c r="U44" s="430"/>
      <c r="V44" s="431"/>
    </row>
    <row r="45" spans="1:22" ht="18.75" customHeight="1">
      <c r="A45" s="427" t="s">
        <v>224</v>
      </c>
      <c r="B45" s="428"/>
      <c r="C45" s="428"/>
      <c r="D45" s="428"/>
      <c r="E45" s="428"/>
      <c r="F45" s="428"/>
      <c r="G45" s="428"/>
      <c r="H45" s="428"/>
      <c r="I45" s="428"/>
      <c r="J45" s="428"/>
      <c r="K45" s="428"/>
      <c r="L45" s="17"/>
      <c r="M45" s="17"/>
      <c r="N45" s="17"/>
      <c r="O45" s="17"/>
      <c r="P45" s="17"/>
      <c r="Q45" s="17"/>
      <c r="R45" s="18"/>
      <c r="S45" s="89"/>
      <c r="T45" s="429"/>
      <c r="U45" s="430"/>
      <c r="V45" s="431"/>
    </row>
    <row r="46" spans="1:22">
      <c r="A46" s="7"/>
      <c r="B46" s="7"/>
      <c r="C46" s="7"/>
      <c r="D46" s="7"/>
      <c r="E46" s="7"/>
      <c r="F46" s="7"/>
      <c r="G46" s="7"/>
      <c r="H46" s="7"/>
      <c r="I46" s="8"/>
      <c r="J46" s="11"/>
    </row>
  </sheetData>
  <mergeCells count="25">
    <mergeCell ref="T11:V11"/>
    <mergeCell ref="T2:V2"/>
    <mergeCell ref="T3:V3"/>
    <mergeCell ref="T4:V4"/>
    <mergeCell ref="T5:V5"/>
    <mergeCell ref="T6:V6"/>
    <mergeCell ref="I1:K1"/>
    <mergeCell ref="T7:V7"/>
    <mergeCell ref="T8:V8"/>
    <mergeCell ref="T9:V9"/>
    <mergeCell ref="T10:V10"/>
    <mergeCell ref="A45:K45"/>
    <mergeCell ref="T12:V12"/>
    <mergeCell ref="T14:V14"/>
    <mergeCell ref="T15:V15"/>
    <mergeCell ref="T26:V26"/>
    <mergeCell ref="T43:V43"/>
    <mergeCell ref="T44:V44"/>
    <mergeCell ref="T45:V45"/>
    <mergeCell ref="T42:V42"/>
    <mergeCell ref="T16:V16"/>
    <mergeCell ref="T17:V17"/>
    <mergeCell ref="T23:V23"/>
    <mergeCell ref="T24:V24"/>
    <mergeCell ref="T25:V25"/>
  </mergeCells>
  <phoneticPr fontId="2"/>
  <pageMargins left="0.70866141732283472" right="0.70866141732283472" top="0.74803149606299213" bottom="0.39370078740157483" header="0.31496062992125984" footer="0.31496062992125984"/>
  <pageSetup paperSize="8"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opLeftCell="A25" zoomScaleNormal="100" workbookViewId="0">
      <selection activeCell="Z10" sqref="Z10:AU10"/>
    </sheetView>
  </sheetViews>
  <sheetFormatPr defaultColWidth="1.875" defaultRowHeight="11.25"/>
  <cols>
    <col min="1" max="1" width="1.875" style="20" customWidth="1"/>
    <col min="2" max="2" width="2.375" style="20" customWidth="1"/>
    <col min="3" max="3" width="2.25" style="20" bestFit="1" customWidth="1"/>
    <col min="4" max="251" width="1.875" style="20"/>
    <col min="252" max="252" width="1.875" style="20" customWidth="1"/>
    <col min="253" max="253" width="2.375" style="20" customWidth="1"/>
    <col min="254" max="507" width="1.875" style="20"/>
    <col min="508" max="508" width="1.875" style="20" customWidth="1"/>
    <col min="509" max="509" width="2.375" style="20" customWidth="1"/>
    <col min="510" max="763" width="1.875" style="20"/>
    <col min="764" max="764" width="1.875" style="20" customWidth="1"/>
    <col min="765" max="765" width="2.375" style="20" customWidth="1"/>
    <col min="766" max="1019" width="1.875" style="20"/>
    <col min="1020" max="1020" width="1.875" style="20" customWidth="1"/>
    <col min="1021" max="1021" width="2.375" style="20" customWidth="1"/>
    <col min="1022" max="1275" width="1.875" style="20"/>
    <col min="1276" max="1276" width="1.875" style="20" customWidth="1"/>
    <col min="1277" max="1277" width="2.375" style="20" customWidth="1"/>
    <col min="1278" max="1531" width="1.875" style="20"/>
    <col min="1532" max="1532" width="1.875" style="20" customWidth="1"/>
    <col min="1533" max="1533" width="2.375" style="20" customWidth="1"/>
    <col min="1534" max="1787" width="1.875" style="20"/>
    <col min="1788" max="1788" width="1.875" style="20" customWidth="1"/>
    <col min="1789" max="1789" width="2.375" style="20" customWidth="1"/>
    <col min="1790" max="2043" width="1.875" style="20"/>
    <col min="2044" max="2044" width="1.875" style="20" customWidth="1"/>
    <col min="2045" max="2045" width="2.375" style="20" customWidth="1"/>
    <col min="2046" max="2299" width="1.875" style="20"/>
    <col min="2300" max="2300" width="1.875" style="20" customWidth="1"/>
    <col min="2301" max="2301" width="2.375" style="20" customWidth="1"/>
    <col min="2302" max="2555" width="1.875" style="20"/>
    <col min="2556" max="2556" width="1.875" style="20" customWidth="1"/>
    <col min="2557" max="2557" width="2.375" style="20" customWidth="1"/>
    <col min="2558" max="2811" width="1.875" style="20"/>
    <col min="2812" max="2812" width="1.875" style="20" customWidth="1"/>
    <col min="2813" max="2813" width="2.375" style="20" customWidth="1"/>
    <col min="2814" max="3067" width="1.875" style="20"/>
    <col min="3068" max="3068" width="1.875" style="20" customWidth="1"/>
    <col min="3069" max="3069" width="2.375" style="20" customWidth="1"/>
    <col min="3070" max="3323" width="1.875" style="20"/>
    <col min="3324" max="3324" width="1.875" style="20" customWidth="1"/>
    <col min="3325" max="3325" width="2.375" style="20" customWidth="1"/>
    <col min="3326" max="3579" width="1.875" style="20"/>
    <col min="3580" max="3580" width="1.875" style="20" customWidth="1"/>
    <col min="3581" max="3581" width="2.375" style="20" customWidth="1"/>
    <col min="3582" max="3835" width="1.875" style="20"/>
    <col min="3836" max="3836" width="1.875" style="20" customWidth="1"/>
    <col min="3837" max="3837" width="2.375" style="20" customWidth="1"/>
    <col min="3838" max="4091" width="1.875" style="20"/>
    <col min="4092" max="4092" width="1.875" style="20" customWidth="1"/>
    <col min="4093" max="4093" width="2.375" style="20" customWidth="1"/>
    <col min="4094" max="4347" width="1.875" style="20"/>
    <col min="4348" max="4348" width="1.875" style="20" customWidth="1"/>
    <col min="4349" max="4349" width="2.375" style="20" customWidth="1"/>
    <col min="4350" max="4603" width="1.875" style="20"/>
    <col min="4604" max="4604" width="1.875" style="20" customWidth="1"/>
    <col min="4605" max="4605" width="2.375" style="20" customWidth="1"/>
    <col min="4606" max="4859" width="1.875" style="20"/>
    <col min="4860" max="4860" width="1.875" style="20" customWidth="1"/>
    <col min="4861" max="4861" width="2.375" style="20" customWidth="1"/>
    <col min="4862" max="5115" width="1.875" style="20"/>
    <col min="5116" max="5116" width="1.875" style="20" customWidth="1"/>
    <col min="5117" max="5117" width="2.375" style="20" customWidth="1"/>
    <col min="5118" max="5371" width="1.875" style="20"/>
    <col min="5372" max="5372" width="1.875" style="20" customWidth="1"/>
    <col min="5373" max="5373" width="2.375" style="20" customWidth="1"/>
    <col min="5374" max="5627" width="1.875" style="20"/>
    <col min="5628" max="5628" width="1.875" style="20" customWidth="1"/>
    <col min="5629" max="5629" width="2.375" style="20" customWidth="1"/>
    <col min="5630" max="5883" width="1.875" style="20"/>
    <col min="5884" max="5884" width="1.875" style="20" customWidth="1"/>
    <col min="5885" max="5885" width="2.375" style="20" customWidth="1"/>
    <col min="5886" max="6139" width="1.875" style="20"/>
    <col min="6140" max="6140" width="1.875" style="20" customWidth="1"/>
    <col min="6141" max="6141" width="2.375" style="20" customWidth="1"/>
    <col min="6142" max="6395" width="1.875" style="20"/>
    <col min="6396" max="6396" width="1.875" style="20" customWidth="1"/>
    <col min="6397" max="6397" width="2.375" style="20" customWidth="1"/>
    <col min="6398" max="6651" width="1.875" style="20"/>
    <col min="6652" max="6652" width="1.875" style="20" customWidth="1"/>
    <col min="6653" max="6653" width="2.375" style="20" customWidth="1"/>
    <col min="6654" max="6907" width="1.875" style="20"/>
    <col min="6908" max="6908" width="1.875" style="20" customWidth="1"/>
    <col min="6909" max="6909" width="2.375" style="20" customWidth="1"/>
    <col min="6910" max="7163" width="1.875" style="20"/>
    <col min="7164" max="7164" width="1.875" style="20" customWidth="1"/>
    <col min="7165" max="7165" width="2.375" style="20" customWidth="1"/>
    <col min="7166" max="7419" width="1.875" style="20"/>
    <col min="7420" max="7420" width="1.875" style="20" customWidth="1"/>
    <col min="7421" max="7421" width="2.375" style="20" customWidth="1"/>
    <col min="7422" max="7675" width="1.875" style="20"/>
    <col min="7676" max="7676" width="1.875" style="20" customWidth="1"/>
    <col min="7677" max="7677" width="2.375" style="20" customWidth="1"/>
    <col min="7678" max="7931" width="1.875" style="20"/>
    <col min="7932" max="7932" width="1.875" style="20" customWidth="1"/>
    <col min="7933" max="7933" width="2.375" style="20" customWidth="1"/>
    <col min="7934" max="8187" width="1.875" style="20"/>
    <col min="8188" max="8188" width="1.875" style="20" customWidth="1"/>
    <col min="8189" max="8189" width="2.375" style="20" customWidth="1"/>
    <col min="8190" max="8443" width="1.875" style="20"/>
    <col min="8444" max="8444" width="1.875" style="20" customWidth="1"/>
    <col min="8445" max="8445" width="2.375" style="20" customWidth="1"/>
    <col min="8446" max="8699" width="1.875" style="20"/>
    <col min="8700" max="8700" width="1.875" style="20" customWidth="1"/>
    <col min="8701" max="8701" width="2.375" style="20" customWidth="1"/>
    <col min="8702" max="8955" width="1.875" style="20"/>
    <col min="8956" max="8956" width="1.875" style="20" customWidth="1"/>
    <col min="8957" max="8957" width="2.375" style="20" customWidth="1"/>
    <col min="8958" max="9211" width="1.875" style="20"/>
    <col min="9212" max="9212" width="1.875" style="20" customWidth="1"/>
    <col min="9213" max="9213" width="2.375" style="20" customWidth="1"/>
    <col min="9214" max="9467" width="1.875" style="20"/>
    <col min="9468" max="9468" width="1.875" style="20" customWidth="1"/>
    <col min="9469" max="9469" width="2.375" style="20" customWidth="1"/>
    <col min="9470" max="9723" width="1.875" style="20"/>
    <col min="9724" max="9724" width="1.875" style="20" customWidth="1"/>
    <col min="9725" max="9725" width="2.375" style="20" customWidth="1"/>
    <col min="9726" max="9979" width="1.875" style="20"/>
    <col min="9980" max="9980" width="1.875" style="20" customWidth="1"/>
    <col min="9981" max="9981" width="2.375" style="20" customWidth="1"/>
    <col min="9982" max="10235" width="1.875" style="20"/>
    <col min="10236" max="10236" width="1.875" style="20" customWidth="1"/>
    <col min="10237" max="10237" width="2.375" style="20" customWidth="1"/>
    <col min="10238" max="10491" width="1.875" style="20"/>
    <col min="10492" max="10492" width="1.875" style="20" customWidth="1"/>
    <col min="10493" max="10493" width="2.375" style="20" customWidth="1"/>
    <col min="10494" max="10747" width="1.875" style="20"/>
    <col min="10748" max="10748" width="1.875" style="20" customWidth="1"/>
    <col min="10749" max="10749" width="2.375" style="20" customWidth="1"/>
    <col min="10750" max="11003" width="1.875" style="20"/>
    <col min="11004" max="11004" width="1.875" style="20" customWidth="1"/>
    <col min="11005" max="11005" width="2.375" style="20" customWidth="1"/>
    <col min="11006" max="11259" width="1.875" style="20"/>
    <col min="11260" max="11260" width="1.875" style="20" customWidth="1"/>
    <col min="11261" max="11261" width="2.375" style="20" customWidth="1"/>
    <col min="11262" max="11515" width="1.875" style="20"/>
    <col min="11516" max="11516" width="1.875" style="20" customWidth="1"/>
    <col min="11517" max="11517" width="2.375" style="20" customWidth="1"/>
    <col min="11518" max="11771" width="1.875" style="20"/>
    <col min="11772" max="11772" width="1.875" style="20" customWidth="1"/>
    <col min="11773" max="11773" width="2.375" style="20" customWidth="1"/>
    <col min="11774" max="12027" width="1.875" style="20"/>
    <col min="12028" max="12028" width="1.875" style="20" customWidth="1"/>
    <col min="12029" max="12029" width="2.375" style="20" customWidth="1"/>
    <col min="12030" max="12283" width="1.875" style="20"/>
    <col min="12284" max="12284" width="1.875" style="20" customWidth="1"/>
    <col min="12285" max="12285" width="2.375" style="20" customWidth="1"/>
    <col min="12286" max="12539" width="1.875" style="20"/>
    <col min="12540" max="12540" width="1.875" style="20" customWidth="1"/>
    <col min="12541" max="12541" width="2.375" style="20" customWidth="1"/>
    <col min="12542" max="12795" width="1.875" style="20"/>
    <col min="12796" max="12796" width="1.875" style="20" customWidth="1"/>
    <col min="12797" max="12797" width="2.375" style="20" customWidth="1"/>
    <col min="12798" max="13051" width="1.875" style="20"/>
    <col min="13052" max="13052" width="1.875" style="20" customWidth="1"/>
    <col min="13053" max="13053" width="2.375" style="20" customWidth="1"/>
    <col min="13054" max="13307" width="1.875" style="20"/>
    <col min="13308" max="13308" width="1.875" style="20" customWidth="1"/>
    <col min="13309" max="13309" width="2.375" style="20" customWidth="1"/>
    <col min="13310" max="13563" width="1.875" style="20"/>
    <col min="13564" max="13564" width="1.875" style="20" customWidth="1"/>
    <col min="13565" max="13565" width="2.375" style="20" customWidth="1"/>
    <col min="13566" max="13819" width="1.875" style="20"/>
    <col min="13820" max="13820" width="1.875" style="20" customWidth="1"/>
    <col min="13821" max="13821" width="2.375" style="20" customWidth="1"/>
    <col min="13822" max="14075" width="1.875" style="20"/>
    <col min="14076" max="14076" width="1.875" style="20" customWidth="1"/>
    <col min="14077" max="14077" width="2.375" style="20" customWidth="1"/>
    <col min="14078" max="14331" width="1.875" style="20"/>
    <col min="14332" max="14332" width="1.875" style="20" customWidth="1"/>
    <col min="14333" max="14333" width="2.375" style="20" customWidth="1"/>
    <col min="14334" max="14587" width="1.875" style="20"/>
    <col min="14588" max="14588" width="1.875" style="20" customWidth="1"/>
    <col min="14589" max="14589" width="2.375" style="20" customWidth="1"/>
    <col min="14590" max="14843" width="1.875" style="20"/>
    <col min="14844" max="14844" width="1.875" style="20" customWidth="1"/>
    <col min="14845" max="14845" width="2.375" style="20" customWidth="1"/>
    <col min="14846" max="15099" width="1.875" style="20"/>
    <col min="15100" max="15100" width="1.875" style="20" customWidth="1"/>
    <col min="15101" max="15101" width="2.375" style="20" customWidth="1"/>
    <col min="15102" max="15355" width="1.875" style="20"/>
    <col min="15356" max="15356" width="1.875" style="20" customWidth="1"/>
    <col min="15357" max="15357" width="2.375" style="20" customWidth="1"/>
    <col min="15358" max="15611" width="1.875" style="20"/>
    <col min="15612" max="15612" width="1.875" style="20" customWidth="1"/>
    <col min="15613" max="15613" width="2.375" style="20" customWidth="1"/>
    <col min="15614" max="15867" width="1.875" style="20"/>
    <col min="15868" max="15868" width="1.875" style="20" customWidth="1"/>
    <col min="15869" max="15869" width="2.375" style="20" customWidth="1"/>
    <col min="15870" max="16123" width="1.875" style="20"/>
    <col min="16124" max="16124" width="1.875" style="20" customWidth="1"/>
    <col min="16125" max="16125" width="2.375" style="20" customWidth="1"/>
    <col min="16126" max="16384" width="1.875" style="20"/>
  </cols>
  <sheetData>
    <row r="1" spans="1:47" s="19" customFormat="1" ht="15.75" customHeight="1">
      <c r="A1" s="458" t="s">
        <v>236</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row>
    <row r="2" spans="1:47" s="19" customFormat="1" ht="15.75" customHeight="1">
      <c r="A2" s="456" t="s">
        <v>237</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row>
    <row r="3" spans="1:47" ht="7.5" customHeight="1"/>
    <row r="4" spans="1:47" ht="3.75" customHeight="1">
      <c r="A4" s="446" t="s">
        <v>225</v>
      </c>
      <c r="B4" s="446"/>
      <c r="C4" s="446"/>
      <c r="D4" s="446" t="s">
        <v>226</v>
      </c>
      <c r="E4" s="446"/>
      <c r="F4" s="446"/>
      <c r="G4" s="446"/>
      <c r="H4" s="446"/>
      <c r="I4" s="446"/>
      <c r="J4" s="446"/>
      <c r="K4" s="446" t="s">
        <v>203</v>
      </c>
      <c r="L4" s="446"/>
      <c r="M4" s="446"/>
      <c r="N4" s="446"/>
      <c r="O4" s="446"/>
      <c r="P4" s="446"/>
      <c r="Q4" s="446"/>
      <c r="R4" s="446"/>
      <c r="S4" s="446"/>
      <c r="T4" s="446"/>
      <c r="U4" s="446"/>
      <c r="V4" s="446"/>
      <c r="W4" s="446"/>
      <c r="X4" s="446"/>
      <c r="Y4" s="446"/>
      <c r="Z4" s="446"/>
      <c r="AA4" s="446"/>
      <c r="AB4" s="446"/>
      <c r="AC4" s="446"/>
      <c r="AD4" s="446"/>
      <c r="AE4" s="446"/>
      <c r="AF4" s="447" t="s">
        <v>202</v>
      </c>
      <c r="AG4" s="448"/>
      <c r="AH4" s="448"/>
      <c r="AI4" s="448"/>
      <c r="AJ4" s="448"/>
      <c r="AK4" s="448"/>
      <c r="AL4" s="448"/>
      <c r="AM4" s="448"/>
      <c r="AN4" s="448"/>
      <c r="AO4" s="448"/>
      <c r="AP4" s="448"/>
      <c r="AQ4" s="448"/>
      <c r="AR4" s="448"/>
      <c r="AS4" s="448"/>
      <c r="AT4" s="448"/>
      <c r="AU4" s="449"/>
    </row>
    <row r="5" spans="1:47" ht="12.75" customHeight="1">
      <c r="A5" s="446"/>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50"/>
      <c r="AG5" s="451"/>
      <c r="AH5" s="451"/>
      <c r="AI5" s="451"/>
      <c r="AJ5" s="451"/>
      <c r="AK5" s="451"/>
      <c r="AL5" s="451"/>
      <c r="AM5" s="451"/>
      <c r="AN5" s="451"/>
      <c r="AO5" s="451"/>
      <c r="AP5" s="451"/>
      <c r="AQ5" s="451"/>
      <c r="AR5" s="451"/>
      <c r="AS5" s="451"/>
      <c r="AT5" s="451"/>
      <c r="AU5" s="452"/>
    </row>
    <row r="6" spans="1:47" ht="2.25" customHeight="1">
      <c r="A6" s="446"/>
      <c r="B6" s="446"/>
      <c r="C6" s="446"/>
      <c r="D6" s="453"/>
      <c r="E6" s="453"/>
      <c r="F6" s="453"/>
      <c r="G6" s="453"/>
      <c r="H6" s="453"/>
      <c r="I6" s="453"/>
      <c r="J6" s="453"/>
      <c r="K6" s="454"/>
      <c r="L6" s="454"/>
      <c r="M6" s="454"/>
      <c r="N6" s="454"/>
      <c r="O6" s="454"/>
      <c r="P6" s="454"/>
      <c r="Q6" s="454"/>
      <c r="R6" s="454"/>
      <c r="S6" s="454"/>
      <c r="T6" s="454"/>
      <c r="U6" s="454"/>
      <c r="V6" s="454"/>
      <c r="W6" s="454"/>
      <c r="X6" s="454"/>
      <c r="Y6" s="454"/>
      <c r="Z6" s="454"/>
      <c r="AA6" s="454"/>
      <c r="AB6" s="454"/>
      <c r="AC6" s="454"/>
      <c r="AD6" s="454"/>
      <c r="AE6" s="454"/>
      <c r="AF6" s="21"/>
      <c r="AG6" s="21"/>
      <c r="AH6" s="21"/>
      <c r="AI6" s="21"/>
      <c r="AJ6" s="22"/>
      <c r="AK6" s="22"/>
      <c r="AL6" s="22"/>
      <c r="AM6" s="22"/>
      <c r="AN6" s="22"/>
      <c r="AO6" s="22"/>
      <c r="AP6" s="22"/>
      <c r="AQ6" s="22"/>
      <c r="AR6" s="22"/>
      <c r="AS6" s="22"/>
      <c r="AT6" s="22"/>
      <c r="AU6" s="23"/>
    </row>
    <row r="7" spans="1:47" ht="12.75" customHeight="1">
      <c r="A7" s="446"/>
      <c r="B7" s="446"/>
      <c r="C7" s="446"/>
      <c r="D7" s="453"/>
      <c r="E7" s="453"/>
      <c r="F7" s="453"/>
      <c r="G7" s="453"/>
      <c r="H7" s="453"/>
      <c r="I7" s="453"/>
      <c r="J7" s="453"/>
      <c r="K7" s="454"/>
      <c r="L7" s="454"/>
      <c r="M7" s="454"/>
      <c r="N7" s="454"/>
      <c r="O7" s="454"/>
      <c r="P7" s="454"/>
      <c r="Q7" s="454"/>
      <c r="R7" s="454"/>
      <c r="S7" s="454"/>
      <c r="T7" s="454"/>
      <c r="U7" s="454"/>
      <c r="V7" s="454"/>
      <c r="W7" s="454"/>
      <c r="X7" s="454"/>
      <c r="Y7" s="454"/>
      <c r="Z7" s="454"/>
      <c r="AA7" s="454"/>
      <c r="AB7" s="454"/>
      <c r="AC7" s="454"/>
      <c r="AD7" s="454"/>
      <c r="AE7" s="454"/>
      <c r="AF7" s="21"/>
      <c r="AG7" s="21"/>
      <c r="AH7" s="21"/>
      <c r="AI7" s="24"/>
      <c r="AJ7" s="25" t="s">
        <v>99</v>
      </c>
      <c r="AK7" s="25" t="s">
        <v>153</v>
      </c>
      <c r="AL7" s="25" t="s">
        <v>102</v>
      </c>
      <c r="AO7" s="24"/>
      <c r="AP7" s="25" t="s">
        <v>109</v>
      </c>
      <c r="AQ7" s="25" t="s">
        <v>27</v>
      </c>
      <c r="AR7" s="25" t="s">
        <v>82</v>
      </c>
      <c r="AU7" s="23"/>
    </row>
    <row r="8" spans="1:47" ht="3.75" customHeight="1">
      <c r="A8" s="446"/>
      <c r="B8" s="446"/>
      <c r="C8" s="446"/>
      <c r="D8" s="453"/>
      <c r="E8" s="453"/>
      <c r="F8" s="453"/>
      <c r="G8" s="453"/>
      <c r="H8" s="453"/>
      <c r="I8" s="453"/>
      <c r="J8" s="453"/>
      <c r="K8" s="454"/>
      <c r="L8" s="454"/>
      <c r="M8" s="454"/>
      <c r="N8" s="454"/>
      <c r="O8" s="454"/>
      <c r="P8" s="454"/>
      <c r="Q8" s="454"/>
      <c r="R8" s="454"/>
      <c r="S8" s="454"/>
      <c r="T8" s="454"/>
      <c r="U8" s="454"/>
      <c r="V8" s="454"/>
      <c r="W8" s="454"/>
      <c r="X8" s="454"/>
      <c r="Y8" s="454"/>
      <c r="Z8" s="454"/>
      <c r="AA8" s="454"/>
      <c r="AB8" s="454"/>
      <c r="AC8" s="454"/>
      <c r="AD8" s="454"/>
      <c r="AE8" s="454"/>
      <c r="AF8" s="26"/>
      <c r="AG8" s="26"/>
      <c r="AH8" s="26"/>
      <c r="AI8" s="26"/>
      <c r="AJ8" s="27"/>
      <c r="AK8" s="27"/>
      <c r="AL8" s="27"/>
      <c r="AM8" s="27"/>
      <c r="AN8" s="27"/>
      <c r="AO8" s="27"/>
      <c r="AP8" s="27"/>
      <c r="AQ8" s="27"/>
      <c r="AR8" s="27"/>
      <c r="AS8" s="27"/>
      <c r="AT8" s="27"/>
      <c r="AU8" s="28"/>
    </row>
    <row r="9" spans="1:47" ht="15.75" customHeight="1">
      <c r="A9" s="460" t="s">
        <v>227</v>
      </c>
      <c r="B9" s="461"/>
      <c r="C9" s="461"/>
      <c r="D9" s="461"/>
      <c r="E9" s="461"/>
      <c r="F9" s="461"/>
      <c r="G9" s="461"/>
      <c r="H9" s="461"/>
      <c r="I9" s="461"/>
      <c r="J9" s="461"/>
      <c r="K9" s="461"/>
      <c r="L9" s="461"/>
      <c r="M9" s="461"/>
      <c r="N9" s="461"/>
      <c r="O9" s="461"/>
      <c r="P9" s="461"/>
      <c r="Q9" s="461"/>
      <c r="R9" s="461"/>
      <c r="S9" s="461"/>
      <c r="T9" s="461"/>
      <c r="U9" s="461"/>
      <c r="V9" s="461"/>
      <c r="W9" s="461"/>
      <c r="X9" s="461"/>
      <c r="Y9" s="462"/>
      <c r="Z9" s="30" t="s">
        <v>43</v>
      </c>
      <c r="AA9" s="31" t="s">
        <v>31</v>
      </c>
      <c r="AB9" s="31" t="s">
        <v>116</v>
      </c>
      <c r="AC9" s="31" t="s">
        <v>25</v>
      </c>
      <c r="AD9" s="32"/>
      <c r="AE9" s="32"/>
      <c r="AF9" s="32"/>
      <c r="AG9" s="32"/>
      <c r="AH9" s="32"/>
      <c r="AI9" s="32"/>
      <c r="AJ9" s="32"/>
      <c r="AK9" s="32"/>
      <c r="AL9" s="32"/>
      <c r="AM9" s="32"/>
      <c r="AN9" s="32"/>
      <c r="AO9" s="32"/>
      <c r="AP9" s="32"/>
      <c r="AQ9" s="32"/>
      <c r="AR9" s="32"/>
      <c r="AS9" s="32"/>
      <c r="AT9" s="32"/>
      <c r="AU9" s="29"/>
    </row>
    <row r="10" spans="1:47" ht="15.75" customHeight="1">
      <c r="A10" s="463"/>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64"/>
      <c r="Z10" s="443"/>
      <c r="AA10" s="444"/>
      <c r="AB10" s="444"/>
      <c r="AC10" s="444"/>
      <c r="AD10" s="444"/>
      <c r="AE10" s="444"/>
      <c r="AF10" s="444"/>
      <c r="AG10" s="444"/>
      <c r="AH10" s="444"/>
      <c r="AI10" s="444"/>
      <c r="AJ10" s="444"/>
      <c r="AK10" s="444"/>
      <c r="AL10" s="444"/>
      <c r="AM10" s="444"/>
      <c r="AN10" s="444"/>
      <c r="AO10" s="444"/>
      <c r="AP10" s="444"/>
      <c r="AQ10" s="444"/>
      <c r="AR10" s="444"/>
      <c r="AS10" s="444"/>
      <c r="AT10" s="444"/>
      <c r="AU10" s="445"/>
    </row>
    <row r="11" spans="1:47" ht="15.75" customHeight="1">
      <c r="A11" s="463"/>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64"/>
      <c r="Z11" s="443"/>
      <c r="AA11" s="444"/>
      <c r="AB11" s="444"/>
      <c r="AC11" s="444"/>
      <c r="AD11" s="444"/>
      <c r="AE11" s="444"/>
      <c r="AF11" s="444"/>
      <c r="AG11" s="444"/>
      <c r="AH11" s="444"/>
      <c r="AI11" s="444"/>
      <c r="AJ11" s="444"/>
      <c r="AK11" s="444"/>
      <c r="AL11" s="444"/>
      <c r="AM11" s="444"/>
      <c r="AN11" s="444"/>
      <c r="AO11" s="444"/>
      <c r="AP11" s="444"/>
      <c r="AQ11" s="444"/>
      <c r="AR11" s="444"/>
      <c r="AS11" s="444"/>
      <c r="AT11" s="444"/>
      <c r="AU11" s="445"/>
    </row>
    <row r="12" spans="1:47" ht="15.75" customHeight="1">
      <c r="A12" s="463"/>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64"/>
      <c r="Z12" s="443"/>
      <c r="AA12" s="444"/>
      <c r="AB12" s="444"/>
      <c r="AC12" s="444"/>
      <c r="AD12" s="444"/>
      <c r="AE12" s="444"/>
      <c r="AF12" s="444"/>
      <c r="AG12" s="444"/>
      <c r="AH12" s="444"/>
      <c r="AI12" s="444"/>
      <c r="AJ12" s="444"/>
      <c r="AK12" s="444"/>
      <c r="AL12" s="444"/>
      <c r="AM12" s="444"/>
      <c r="AN12" s="444"/>
      <c r="AO12" s="444"/>
      <c r="AP12" s="444"/>
      <c r="AQ12" s="444"/>
      <c r="AR12" s="444"/>
      <c r="AS12" s="444"/>
      <c r="AT12" s="444"/>
      <c r="AU12" s="445"/>
    </row>
    <row r="13" spans="1:47" ht="15.75" customHeight="1">
      <c r="A13" s="463"/>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64"/>
      <c r="Z13" s="443"/>
      <c r="AA13" s="444"/>
      <c r="AB13" s="444"/>
      <c r="AC13" s="444"/>
      <c r="AD13" s="444"/>
      <c r="AE13" s="444"/>
      <c r="AF13" s="444"/>
      <c r="AG13" s="444"/>
      <c r="AH13" s="444"/>
      <c r="AI13" s="444"/>
      <c r="AJ13" s="444"/>
      <c r="AK13" s="444"/>
      <c r="AL13" s="444"/>
      <c r="AM13" s="444"/>
      <c r="AN13" s="444"/>
      <c r="AO13" s="444"/>
      <c r="AP13" s="444"/>
      <c r="AQ13" s="444"/>
      <c r="AR13" s="444"/>
      <c r="AS13" s="444"/>
      <c r="AT13" s="444"/>
      <c r="AU13" s="445"/>
    </row>
    <row r="14" spans="1:47" ht="15.75" customHeight="1">
      <c r="A14" s="463"/>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64"/>
      <c r="Z14" s="443"/>
      <c r="AA14" s="444"/>
      <c r="AB14" s="444"/>
      <c r="AC14" s="444"/>
      <c r="AD14" s="444"/>
      <c r="AE14" s="444"/>
      <c r="AF14" s="444"/>
      <c r="AG14" s="444"/>
      <c r="AH14" s="444"/>
      <c r="AI14" s="444"/>
      <c r="AJ14" s="444"/>
      <c r="AK14" s="444"/>
      <c r="AL14" s="444"/>
      <c r="AM14" s="444"/>
      <c r="AN14" s="444"/>
      <c r="AO14" s="444"/>
      <c r="AP14" s="444"/>
      <c r="AQ14" s="444"/>
      <c r="AR14" s="444"/>
      <c r="AS14" s="444"/>
      <c r="AT14" s="444"/>
      <c r="AU14" s="445"/>
    </row>
    <row r="15" spans="1:47" ht="15.75" customHeight="1">
      <c r="A15" s="463"/>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64"/>
      <c r="Z15" s="443"/>
      <c r="AA15" s="444"/>
      <c r="AB15" s="444"/>
      <c r="AC15" s="444"/>
      <c r="AD15" s="444"/>
      <c r="AE15" s="444"/>
      <c r="AF15" s="444"/>
      <c r="AG15" s="444"/>
      <c r="AH15" s="444"/>
      <c r="AI15" s="444"/>
      <c r="AJ15" s="444"/>
      <c r="AK15" s="444"/>
      <c r="AL15" s="444"/>
      <c r="AM15" s="444"/>
      <c r="AN15" s="444"/>
      <c r="AO15" s="444"/>
      <c r="AP15" s="444"/>
      <c r="AQ15" s="444"/>
      <c r="AR15" s="444"/>
      <c r="AS15" s="444"/>
      <c r="AT15" s="444"/>
      <c r="AU15" s="445"/>
    </row>
    <row r="16" spans="1:47" ht="15.75" customHeight="1">
      <c r="A16" s="463"/>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64"/>
      <c r="Z16" s="443"/>
      <c r="AA16" s="444"/>
      <c r="AB16" s="444"/>
      <c r="AC16" s="444"/>
      <c r="AD16" s="444"/>
      <c r="AE16" s="444"/>
      <c r="AF16" s="444"/>
      <c r="AG16" s="444"/>
      <c r="AH16" s="444"/>
      <c r="AI16" s="444"/>
      <c r="AJ16" s="444"/>
      <c r="AK16" s="444"/>
      <c r="AL16" s="444"/>
      <c r="AM16" s="444"/>
      <c r="AN16" s="444"/>
      <c r="AO16" s="444"/>
      <c r="AP16" s="444"/>
      <c r="AQ16" s="444"/>
      <c r="AR16" s="444"/>
      <c r="AS16" s="444"/>
      <c r="AT16" s="444"/>
      <c r="AU16" s="445"/>
    </row>
    <row r="17" spans="1:47" ht="15.75" customHeight="1">
      <c r="A17" s="463"/>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64"/>
      <c r="Z17" s="443"/>
      <c r="AA17" s="444"/>
      <c r="AB17" s="444"/>
      <c r="AC17" s="444"/>
      <c r="AD17" s="444"/>
      <c r="AE17" s="444"/>
      <c r="AF17" s="444"/>
      <c r="AG17" s="444"/>
      <c r="AH17" s="444"/>
      <c r="AI17" s="444"/>
      <c r="AJ17" s="444"/>
      <c r="AK17" s="444"/>
      <c r="AL17" s="444"/>
      <c r="AM17" s="444"/>
      <c r="AN17" s="444"/>
      <c r="AO17" s="444"/>
      <c r="AP17" s="444"/>
      <c r="AQ17" s="444"/>
      <c r="AR17" s="444"/>
      <c r="AS17" s="444"/>
      <c r="AT17" s="444"/>
      <c r="AU17" s="445"/>
    </row>
    <row r="18" spans="1:47" ht="15.75" customHeight="1">
      <c r="A18" s="463"/>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64"/>
      <c r="Z18" s="443"/>
      <c r="AA18" s="444"/>
      <c r="AB18" s="444"/>
      <c r="AC18" s="444"/>
      <c r="AD18" s="444"/>
      <c r="AE18" s="444"/>
      <c r="AF18" s="444"/>
      <c r="AG18" s="444"/>
      <c r="AH18" s="444"/>
      <c r="AI18" s="444"/>
      <c r="AJ18" s="444"/>
      <c r="AK18" s="444"/>
      <c r="AL18" s="444"/>
      <c r="AM18" s="444"/>
      <c r="AN18" s="444"/>
      <c r="AO18" s="444"/>
      <c r="AP18" s="444"/>
      <c r="AQ18" s="444"/>
      <c r="AR18" s="444"/>
      <c r="AS18" s="444"/>
      <c r="AT18" s="444"/>
      <c r="AU18" s="445"/>
    </row>
    <row r="19" spans="1:47" ht="15.75" customHeight="1">
      <c r="A19" s="463"/>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64"/>
      <c r="Z19" s="443"/>
      <c r="AA19" s="444"/>
      <c r="AB19" s="444"/>
      <c r="AC19" s="444"/>
      <c r="AD19" s="444"/>
      <c r="AE19" s="444"/>
      <c r="AF19" s="444"/>
      <c r="AG19" s="444"/>
      <c r="AH19" s="444"/>
      <c r="AI19" s="444"/>
      <c r="AJ19" s="444"/>
      <c r="AK19" s="444"/>
      <c r="AL19" s="444"/>
      <c r="AM19" s="444"/>
      <c r="AN19" s="444"/>
      <c r="AO19" s="444"/>
      <c r="AP19" s="444"/>
      <c r="AQ19" s="444"/>
      <c r="AR19" s="444"/>
      <c r="AS19" s="444"/>
      <c r="AT19" s="444"/>
      <c r="AU19" s="445"/>
    </row>
    <row r="20" spans="1:47" ht="15.75" customHeight="1">
      <c r="A20" s="463"/>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64"/>
      <c r="Z20" s="443"/>
      <c r="AA20" s="444"/>
      <c r="AB20" s="444"/>
      <c r="AC20" s="444"/>
      <c r="AD20" s="444"/>
      <c r="AE20" s="444"/>
      <c r="AF20" s="444"/>
      <c r="AG20" s="444"/>
      <c r="AH20" s="444"/>
      <c r="AI20" s="444"/>
      <c r="AJ20" s="444"/>
      <c r="AK20" s="444"/>
      <c r="AL20" s="444"/>
      <c r="AM20" s="444"/>
      <c r="AN20" s="444"/>
      <c r="AO20" s="444"/>
      <c r="AP20" s="444"/>
      <c r="AQ20" s="444"/>
      <c r="AR20" s="444"/>
      <c r="AS20" s="444"/>
      <c r="AT20" s="444"/>
      <c r="AU20" s="445"/>
    </row>
    <row r="21" spans="1:47" ht="15.75" customHeight="1">
      <c r="A21" s="463"/>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64"/>
      <c r="Z21" s="443"/>
      <c r="AA21" s="444"/>
      <c r="AB21" s="444"/>
      <c r="AC21" s="444"/>
      <c r="AD21" s="444"/>
      <c r="AE21" s="444"/>
      <c r="AF21" s="444"/>
      <c r="AG21" s="444"/>
      <c r="AH21" s="444"/>
      <c r="AI21" s="444"/>
      <c r="AJ21" s="444"/>
      <c r="AK21" s="444"/>
      <c r="AL21" s="444"/>
      <c r="AM21" s="444"/>
      <c r="AN21" s="444"/>
      <c r="AO21" s="444"/>
      <c r="AP21" s="444"/>
      <c r="AQ21" s="444"/>
      <c r="AR21" s="444"/>
      <c r="AS21" s="444"/>
      <c r="AT21" s="444"/>
      <c r="AU21" s="445"/>
    </row>
    <row r="22" spans="1:47" ht="15.75" customHeight="1">
      <c r="A22" s="463"/>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64"/>
      <c r="Z22" s="443"/>
      <c r="AA22" s="444"/>
      <c r="AB22" s="444"/>
      <c r="AC22" s="444"/>
      <c r="AD22" s="444"/>
      <c r="AE22" s="444"/>
      <c r="AF22" s="444"/>
      <c r="AG22" s="444"/>
      <c r="AH22" s="444"/>
      <c r="AI22" s="444"/>
      <c r="AJ22" s="444"/>
      <c r="AK22" s="444"/>
      <c r="AL22" s="444"/>
      <c r="AM22" s="444"/>
      <c r="AN22" s="444"/>
      <c r="AO22" s="444"/>
      <c r="AP22" s="444"/>
      <c r="AQ22" s="444"/>
      <c r="AR22" s="444"/>
      <c r="AS22" s="444"/>
      <c r="AT22" s="444"/>
      <c r="AU22" s="445"/>
    </row>
    <row r="23" spans="1:47" ht="15.75" customHeight="1">
      <c r="A23" s="463"/>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64"/>
      <c r="Z23" s="443"/>
      <c r="AA23" s="444"/>
      <c r="AB23" s="444"/>
      <c r="AC23" s="444"/>
      <c r="AD23" s="444"/>
      <c r="AE23" s="444"/>
      <c r="AF23" s="444"/>
      <c r="AG23" s="444"/>
      <c r="AH23" s="444"/>
      <c r="AI23" s="444"/>
      <c r="AJ23" s="444"/>
      <c r="AK23" s="444"/>
      <c r="AL23" s="444"/>
      <c r="AM23" s="444"/>
      <c r="AN23" s="444"/>
      <c r="AO23" s="444"/>
      <c r="AP23" s="444"/>
      <c r="AQ23" s="444"/>
      <c r="AR23" s="444"/>
      <c r="AS23" s="444"/>
      <c r="AT23" s="444"/>
      <c r="AU23" s="445"/>
    </row>
    <row r="24" spans="1:47" ht="15.75" customHeight="1">
      <c r="A24" s="463"/>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64"/>
      <c r="Z24" s="443"/>
      <c r="AA24" s="444"/>
      <c r="AB24" s="444"/>
      <c r="AC24" s="444"/>
      <c r="AD24" s="444"/>
      <c r="AE24" s="444"/>
      <c r="AF24" s="444"/>
      <c r="AG24" s="444"/>
      <c r="AH24" s="444"/>
      <c r="AI24" s="444"/>
      <c r="AJ24" s="444"/>
      <c r="AK24" s="444"/>
      <c r="AL24" s="444"/>
      <c r="AM24" s="444"/>
      <c r="AN24" s="444"/>
      <c r="AO24" s="444"/>
      <c r="AP24" s="444"/>
      <c r="AQ24" s="444"/>
      <c r="AR24" s="444"/>
      <c r="AS24" s="444"/>
      <c r="AT24" s="444"/>
      <c r="AU24" s="445"/>
    </row>
    <row r="25" spans="1:47" ht="15.75" customHeight="1">
      <c r="A25" s="465"/>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7"/>
      <c r="Z25" s="443"/>
      <c r="AA25" s="444"/>
      <c r="AB25" s="444"/>
      <c r="AC25" s="444"/>
      <c r="AD25" s="444"/>
      <c r="AE25" s="444"/>
      <c r="AF25" s="444"/>
      <c r="AG25" s="444"/>
      <c r="AH25" s="444"/>
      <c r="AI25" s="444"/>
      <c r="AJ25" s="444"/>
      <c r="AK25" s="444"/>
      <c r="AL25" s="444"/>
      <c r="AM25" s="444"/>
      <c r="AN25" s="444"/>
      <c r="AO25" s="444"/>
      <c r="AP25" s="444"/>
      <c r="AQ25" s="444"/>
      <c r="AR25" s="444"/>
      <c r="AS25" s="444"/>
      <c r="AT25" s="444"/>
      <c r="AU25" s="445"/>
    </row>
    <row r="27" spans="1:47" ht="4.5" customHeight="1">
      <c r="A27" s="446" t="s">
        <v>225</v>
      </c>
      <c r="B27" s="446"/>
      <c r="C27" s="446"/>
      <c r="D27" s="446" t="s">
        <v>226</v>
      </c>
      <c r="E27" s="446"/>
      <c r="F27" s="446"/>
      <c r="G27" s="446"/>
      <c r="H27" s="446"/>
      <c r="I27" s="446"/>
      <c r="J27" s="446"/>
      <c r="K27" s="446" t="s">
        <v>203</v>
      </c>
      <c r="L27" s="446"/>
      <c r="M27" s="446"/>
      <c r="N27" s="446"/>
      <c r="O27" s="446"/>
      <c r="P27" s="446"/>
      <c r="Q27" s="446"/>
      <c r="R27" s="446"/>
      <c r="S27" s="446"/>
      <c r="T27" s="446"/>
      <c r="U27" s="446"/>
      <c r="V27" s="446"/>
      <c r="W27" s="446"/>
      <c r="X27" s="446"/>
      <c r="Y27" s="446"/>
      <c r="Z27" s="446"/>
      <c r="AA27" s="446"/>
      <c r="AB27" s="446"/>
      <c r="AC27" s="446"/>
      <c r="AD27" s="446"/>
      <c r="AE27" s="446"/>
      <c r="AF27" s="447" t="s">
        <v>202</v>
      </c>
      <c r="AG27" s="448"/>
      <c r="AH27" s="448"/>
      <c r="AI27" s="448"/>
      <c r="AJ27" s="448"/>
      <c r="AK27" s="448"/>
      <c r="AL27" s="448"/>
      <c r="AM27" s="448"/>
      <c r="AN27" s="448"/>
      <c r="AO27" s="448"/>
      <c r="AP27" s="448"/>
      <c r="AQ27" s="448"/>
      <c r="AR27" s="448"/>
      <c r="AS27" s="448"/>
      <c r="AT27" s="448"/>
      <c r="AU27" s="449"/>
    </row>
    <row r="28" spans="1:47" ht="12.75" customHeight="1">
      <c r="A28" s="446"/>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50"/>
      <c r="AG28" s="451"/>
      <c r="AH28" s="451"/>
      <c r="AI28" s="451"/>
      <c r="AJ28" s="451"/>
      <c r="AK28" s="451"/>
      <c r="AL28" s="451"/>
      <c r="AM28" s="451"/>
      <c r="AN28" s="451"/>
      <c r="AO28" s="451"/>
      <c r="AP28" s="451"/>
      <c r="AQ28" s="451"/>
      <c r="AR28" s="451"/>
      <c r="AS28" s="451"/>
      <c r="AT28" s="451"/>
      <c r="AU28" s="452"/>
    </row>
    <row r="29" spans="1:47" ht="2.25" customHeight="1">
      <c r="A29" s="446"/>
      <c r="B29" s="446"/>
      <c r="C29" s="446"/>
      <c r="D29" s="453"/>
      <c r="E29" s="453"/>
      <c r="F29" s="453"/>
      <c r="G29" s="453"/>
      <c r="H29" s="453"/>
      <c r="I29" s="453"/>
      <c r="J29" s="453"/>
      <c r="K29" s="454"/>
      <c r="L29" s="454"/>
      <c r="M29" s="454"/>
      <c r="N29" s="454"/>
      <c r="O29" s="454"/>
      <c r="P29" s="454"/>
      <c r="Q29" s="454"/>
      <c r="R29" s="454"/>
      <c r="S29" s="454"/>
      <c r="T29" s="454"/>
      <c r="U29" s="454"/>
      <c r="V29" s="454"/>
      <c r="W29" s="454"/>
      <c r="X29" s="454"/>
      <c r="Y29" s="454"/>
      <c r="Z29" s="454"/>
      <c r="AA29" s="454"/>
      <c r="AB29" s="454"/>
      <c r="AC29" s="454"/>
      <c r="AD29" s="454"/>
      <c r="AE29" s="454"/>
      <c r="AF29" s="21"/>
      <c r="AG29" s="21"/>
      <c r="AH29" s="21"/>
      <c r="AI29" s="21"/>
      <c r="AJ29" s="22"/>
      <c r="AK29" s="22"/>
      <c r="AL29" s="22"/>
      <c r="AM29" s="22"/>
      <c r="AN29" s="22"/>
      <c r="AO29" s="22"/>
      <c r="AP29" s="22"/>
      <c r="AQ29" s="22"/>
      <c r="AR29" s="22"/>
      <c r="AS29" s="22"/>
      <c r="AT29" s="22"/>
      <c r="AU29" s="23"/>
    </row>
    <row r="30" spans="1:47" ht="12.75" customHeight="1">
      <c r="A30" s="446"/>
      <c r="B30" s="446"/>
      <c r="C30" s="446"/>
      <c r="D30" s="453"/>
      <c r="E30" s="453"/>
      <c r="F30" s="453"/>
      <c r="G30" s="453"/>
      <c r="H30" s="453"/>
      <c r="I30" s="453"/>
      <c r="J30" s="453"/>
      <c r="K30" s="454"/>
      <c r="L30" s="454"/>
      <c r="M30" s="454"/>
      <c r="N30" s="454"/>
      <c r="O30" s="454"/>
      <c r="P30" s="454"/>
      <c r="Q30" s="454"/>
      <c r="R30" s="454"/>
      <c r="S30" s="454"/>
      <c r="T30" s="454"/>
      <c r="U30" s="454"/>
      <c r="V30" s="454"/>
      <c r="W30" s="454"/>
      <c r="X30" s="454"/>
      <c r="Y30" s="454"/>
      <c r="Z30" s="454"/>
      <c r="AA30" s="454"/>
      <c r="AB30" s="454"/>
      <c r="AC30" s="454"/>
      <c r="AD30" s="454"/>
      <c r="AE30" s="454"/>
      <c r="AF30" s="21"/>
      <c r="AG30" s="21"/>
      <c r="AH30" s="21"/>
      <c r="AI30" s="24"/>
      <c r="AJ30" s="25" t="s">
        <v>99</v>
      </c>
      <c r="AK30" s="25" t="s">
        <v>153</v>
      </c>
      <c r="AL30" s="25" t="s">
        <v>102</v>
      </c>
      <c r="AO30" s="24"/>
      <c r="AP30" s="25" t="s">
        <v>109</v>
      </c>
      <c r="AQ30" s="25" t="s">
        <v>27</v>
      </c>
      <c r="AR30" s="25" t="s">
        <v>82</v>
      </c>
      <c r="AU30" s="23"/>
    </row>
    <row r="31" spans="1:47" ht="3.75" customHeight="1">
      <c r="A31" s="446"/>
      <c r="B31" s="446"/>
      <c r="C31" s="446"/>
      <c r="D31" s="453"/>
      <c r="E31" s="453"/>
      <c r="F31" s="453"/>
      <c r="G31" s="453"/>
      <c r="H31" s="453"/>
      <c r="I31" s="453"/>
      <c r="J31" s="453"/>
      <c r="K31" s="454"/>
      <c r="L31" s="454"/>
      <c r="M31" s="454"/>
      <c r="N31" s="454"/>
      <c r="O31" s="454"/>
      <c r="P31" s="454"/>
      <c r="Q31" s="454"/>
      <c r="R31" s="454"/>
      <c r="S31" s="454"/>
      <c r="T31" s="454"/>
      <c r="U31" s="454"/>
      <c r="V31" s="454"/>
      <c r="W31" s="454"/>
      <c r="X31" s="454"/>
      <c r="Y31" s="454"/>
      <c r="Z31" s="454"/>
      <c r="AA31" s="454"/>
      <c r="AB31" s="454"/>
      <c r="AC31" s="454"/>
      <c r="AD31" s="454"/>
      <c r="AE31" s="454"/>
      <c r="AF31" s="26"/>
      <c r="AG31" s="26"/>
      <c r="AH31" s="26"/>
      <c r="AI31" s="26"/>
      <c r="AJ31" s="27"/>
      <c r="AK31" s="27"/>
      <c r="AL31" s="27"/>
      <c r="AM31" s="27"/>
      <c r="AN31" s="27"/>
      <c r="AO31" s="27"/>
      <c r="AP31" s="27"/>
      <c r="AQ31" s="27"/>
      <c r="AR31" s="27"/>
      <c r="AS31" s="27"/>
      <c r="AT31" s="27"/>
      <c r="AU31" s="28"/>
    </row>
    <row r="32" spans="1:47" ht="15.75" customHeight="1">
      <c r="A32" s="460" t="s">
        <v>227</v>
      </c>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2"/>
      <c r="Z32" s="30" t="s">
        <v>43</v>
      </c>
      <c r="AA32" s="31" t="s">
        <v>31</v>
      </c>
      <c r="AB32" s="31" t="s">
        <v>116</v>
      </c>
      <c r="AC32" s="31" t="s">
        <v>25</v>
      </c>
      <c r="AD32" s="32"/>
      <c r="AE32" s="32"/>
      <c r="AF32" s="32"/>
      <c r="AG32" s="32"/>
      <c r="AH32" s="32"/>
      <c r="AI32" s="32"/>
      <c r="AJ32" s="32"/>
      <c r="AK32" s="32"/>
      <c r="AL32" s="32"/>
      <c r="AM32" s="32"/>
      <c r="AN32" s="32"/>
      <c r="AO32" s="32"/>
      <c r="AP32" s="32"/>
      <c r="AQ32" s="32"/>
      <c r="AR32" s="32"/>
      <c r="AS32" s="32"/>
      <c r="AT32" s="32"/>
      <c r="AU32" s="29"/>
    </row>
    <row r="33" spans="1:47" ht="15.75" customHeight="1">
      <c r="A33" s="463"/>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64"/>
      <c r="Z33" s="443"/>
      <c r="AA33" s="444"/>
      <c r="AB33" s="444"/>
      <c r="AC33" s="444"/>
      <c r="AD33" s="444"/>
      <c r="AE33" s="444"/>
      <c r="AF33" s="444"/>
      <c r="AG33" s="444"/>
      <c r="AH33" s="444"/>
      <c r="AI33" s="444"/>
      <c r="AJ33" s="444"/>
      <c r="AK33" s="444"/>
      <c r="AL33" s="444"/>
      <c r="AM33" s="444"/>
      <c r="AN33" s="444"/>
      <c r="AO33" s="444"/>
      <c r="AP33" s="444"/>
      <c r="AQ33" s="444"/>
      <c r="AR33" s="444"/>
      <c r="AS33" s="444"/>
      <c r="AT33" s="444"/>
      <c r="AU33" s="445"/>
    </row>
    <row r="34" spans="1:47" ht="15.75" customHeight="1">
      <c r="A34" s="463"/>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64"/>
      <c r="Z34" s="443"/>
      <c r="AA34" s="444"/>
      <c r="AB34" s="444"/>
      <c r="AC34" s="444"/>
      <c r="AD34" s="444"/>
      <c r="AE34" s="444"/>
      <c r="AF34" s="444"/>
      <c r="AG34" s="444"/>
      <c r="AH34" s="444"/>
      <c r="AI34" s="444"/>
      <c r="AJ34" s="444"/>
      <c r="AK34" s="444"/>
      <c r="AL34" s="444"/>
      <c r="AM34" s="444"/>
      <c r="AN34" s="444"/>
      <c r="AO34" s="444"/>
      <c r="AP34" s="444"/>
      <c r="AQ34" s="444"/>
      <c r="AR34" s="444"/>
      <c r="AS34" s="444"/>
      <c r="AT34" s="444"/>
      <c r="AU34" s="445"/>
    </row>
    <row r="35" spans="1:47" ht="15.75" customHeight="1">
      <c r="A35" s="463"/>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64"/>
      <c r="Z35" s="443"/>
      <c r="AA35" s="444"/>
      <c r="AB35" s="444"/>
      <c r="AC35" s="444"/>
      <c r="AD35" s="444"/>
      <c r="AE35" s="444"/>
      <c r="AF35" s="444"/>
      <c r="AG35" s="444"/>
      <c r="AH35" s="444"/>
      <c r="AI35" s="444"/>
      <c r="AJ35" s="444"/>
      <c r="AK35" s="444"/>
      <c r="AL35" s="444"/>
      <c r="AM35" s="444"/>
      <c r="AN35" s="444"/>
      <c r="AO35" s="444"/>
      <c r="AP35" s="444"/>
      <c r="AQ35" s="444"/>
      <c r="AR35" s="444"/>
      <c r="AS35" s="444"/>
      <c r="AT35" s="444"/>
      <c r="AU35" s="445"/>
    </row>
    <row r="36" spans="1:47" ht="15.75" customHeight="1">
      <c r="A36" s="463"/>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64"/>
      <c r="Z36" s="443"/>
      <c r="AA36" s="444"/>
      <c r="AB36" s="444"/>
      <c r="AC36" s="444"/>
      <c r="AD36" s="444"/>
      <c r="AE36" s="444"/>
      <c r="AF36" s="444"/>
      <c r="AG36" s="444"/>
      <c r="AH36" s="444"/>
      <c r="AI36" s="444"/>
      <c r="AJ36" s="444"/>
      <c r="AK36" s="444"/>
      <c r="AL36" s="444"/>
      <c r="AM36" s="444"/>
      <c r="AN36" s="444"/>
      <c r="AO36" s="444"/>
      <c r="AP36" s="444"/>
      <c r="AQ36" s="444"/>
      <c r="AR36" s="444"/>
      <c r="AS36" s="444"/>
      <c r="AT36" s="444"/>
      <c r="AU36" s="445"/>
    </row>
    <row r="37" spans="1:47" ht="15.75" customHeight="1">
      <c r="A37" s="463"/>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64"/>
      <c r="Z37" s="443"/>
      <c r="AA37" s="444"/>
      <c r="AB37" s="444"/>
      <c r="AC37" s="444"/>
      <c r="AD37" s="444"/>
      <c r="AE37" s="444"/>
      <c r="AF37" s="444"/>
      <c r="AG37" s="444"/>
      <c r="AH37" s="444"/>
      <c r="AI37" s="444"/>
      <c r="AJ37" s="444"/>
      <c r="AK37" s="444"/>
      <c r="AL37" s="444"/>
      <c r="AM37" s="444"/>
      <c r="AN37" s="444"/>
      <c r="AO37" s="444"/>
      <c r="AP37" s="444"/>
      <c r="AQ37" s="444"/>
      <c r="AR37" s="444"/>
      <c r="AS37" s="444"/>
      <c r="AT37" s="444"/>
      <c r="AU37" s="445"/>
    </row>
    <row r="38" spans="1:47" ht="15.75" customHeight="1">
      <c r="A38" s="463"/>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64"/>
      <c r="Z38" s="443"/>
      <c r="AA38" s="444"/>
      <c r="AB38" s="444"/>
      <c r="AC38" s="444"/>
      <c r="AD38" s="444"/>
      <c r="AE38" s="444"/>
      <c r="AF38" s="444"/>
      <c r="AG38" s="444"/>
      <c r="AH38" s="444"/>
      <c r="AI38" s="444"/>
      <c r="AJ38" s="444"/>
      <c r="AK38" s="444"/>
      <c r="AL38" s="444"/>
      <c r="AM38" s="444"/>
      <c r="AN38" s="444"/>
      <c r="AO38" s="444"/>
      <c r="AP38" s="444"/>
      <c r="AQ38" s="444"/>
      <c r="AR38" s="444"/>
      <c r="AS38" s="444"/>
      <c r="AT38" s="444"/>
      <c r="AU38" s="445"/>
    </row>
    <row r="39" spans="1:47" ht="15.75" customHeight="1">
      <c r="A39" s="463"/>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64"/>
      <c r="Z39" s="443"/>
      <c r="AA39" s="444"/>
      <c r="AB39" s="444"/>
      <c r="AC39" s="444"/>
      <c r="AD39" s="444"/>
      <c r="AE39" s="444"/>
      <c r="AF39" s="444"/>
      <c r="AG39" s="444"/>
      <c r="AH39" s="444"/>
      <c r="AI39" s="444"/>
      <c r="AJ39" s="444"/>
      <c r="AK39" s="444"/>
      <c r="AL39" s="444"/>
      <c r="AM39" s="444"/>
      <c r="AN39" s="444"/>
      <c r="AO39" s="444"/>
      <c r="AP39" s="444"/>
      <c r="AQ39" s="444"/>
      <c r="AR39" s="444"/>
      <c r="AS39" s="444"/>
      <c r="AT39" s="444"/>
      <c r="AU39" s="445"/>
    </row>
    <row r="40" spans="1:47" ht="15.75" customHeight="1">
      <c r="A40" s="463"/>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64"/>
      <c r="Z40" s="443"/>
      <c r="AA40" s="444"/>
      <c r="AB40" s="444"/>
      <c r="AC40" s="444"/>
      <c r="AD40" s="444"/>
      <c r="AE40" s="444"/>
      <c r="AF40" s="444"/>
      <c r="AG40" s="444"/>
      <c r="AH40" s="444"/>
      <c r="AI40" s="444"/>
      <c r="AJ40" s="444"/>
      <c r="AK40" s="444"/>
      <c r="AL40" s="444"/>
      <c r="AM40" s="444"/>
      <c r="AN40" s="444"/>
      <c r="AO40" s="444"/>
      <c r="AP40" s="444"/>
      <c r="AQ40" s="444"/>
      <c r="AR40" s="444"/>
      <c r="AS40" s="444"/>
      <c r="AT40" s="444"/>
      <c r="AU40" s="445"/>
    </row>
    <row r="41" spans="1:47" ht="15.75" customHeight="1">
      <c r="A41" s="463"/>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64"/>
      <c r="Z41" s="443"/>
      <c r="AA41" s="444"/>
      <c r="AB41" s="444"/>
      <c r="AC41" s="444"/>
      <c r="AD41" s="444"/>
      <c r="AE41" s="444"/>
      <c r="AF41" s="444"/>
      <c r="AG41" s="444"/>
      <c r="AH41" s="444"/>
      <c r="AI41" s="444"/>
      <c r="AJ41" s="444"/>
      <c r="AK41" s="444"/>
      <c r="AL41" s="444"/>
      <c r="AM41" s="444"/>
      <c r="AN41" s="444"/>
      <c r="AO41" s="444"/>
      <c r="AP41" s="444"/>
      <c r="AQ41" s="444"/>
      <c r="AR41" s="444"/>
      <c r="AS41" s="444"/>
      <c r="AT41" s="444"/>
      <c r="AU41" s="445"/>
    </row>
    <row r="42" spans="1:47" ht="15.75" customHeight="1">
      <c r="A42" s="463"/>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64"/>
      <c r="Z42" s="443"/>
      <c r="AA42" s="444"/>
      <c r="AB42" s="444"/>
      <c r="AC42" s="444"/>
      <c r="AD42" s="444"/>
      <c r="AE42" s="444"/>
      <c r="AF42" s="444"/>
      <c r="AG42" s="444"/>
      <c r="AH42" s="444"/>
      <c r="AI42" s="444"/>
      <c r="AJ42" s="444"/>
      <c r="AK42" s="444"/>
      <c r="AL42" s="444"/>
      <c r="AM42" s="444"/>
      <c r="AN42" s="444"/>
      <c r="AO42" s="444"/>
      <c r="AP42" s="444"/>
      <c r="AQ42" s="444"/>
      <c r="AR42" s="444"/>
      <c r="AS42" s="444"/>
      <c r="AT42" s="444"/>
      <c r="AU42" s="445"/>
    </row>
    <row r="43" spans="1:47" ht="15.75" customHeight="1">
      <c r="A43" s="463"/>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64"/>
      <c r="Z43" s="443"/>
      <c r="AA43" s="444"/>
      <c r="AB43" s="444"/>
      <c r="AC43" s="444"/>
      <c r="AD43" s="444"/>
      <c r="AE43" s="444"/>
      <c r="AF43" s="444"/>
      <c r="AG43" s="444"/>
      <c r="AH43" s="444"/>
      <c r="AI43" s="444"/>
      <c r="AJ43" s="444"/>
      <c r="AK43" s="444"/>
      <c r="AL43" s="444"/>
      <c r="AM43" s="444"/>
      <c r="AN43" s="444"/>
      <c r="AO43" s="444"/>
      <c r="AP43" s="444"/>
      <c r="AQ43" s="444"/>
      <c r="AR43" s="444"/>
      <c r="AS43" s="444"/>
      <c r="AT43" s="444"/>
      <c r="AU43" s="445"/>
    </row>
    <row r="44" spans="1:47" ht="15.75" customHeight="1">
      <c r="A44" s="463"/>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64"/>
      <c r="Z44" s="443"/>
      <c r="AA44" s="444"/>
      <c r="AB44" s="444"/>
      <c r="AC44" s="444"/>
      <c r="AD44" s="444"/>
      <c r="AE44" s="444"/>
      <c r="AF44" s="444"/>
      <c r="AG44" s="444"/>
      <c r="AH44" s="444"/>
      <c r="AI44" s="444"/>
      <c r="AJ44" s="444"/>
      <c r="AK44" s="444"/>
      <c r="AL44" s="444"/>
      <c r="AM44" s="444"/>
      <c r="AN44" s="444"/>
      <c r="AO44" s="444"/>
      <c r="AP44" s="444"/>
      <c r="AQ44" s="444"/>
      <c r="AR44" s="444"/>
      <c r="AS44" s="444"/>
      <c r="AT44" s="444"/>
      <c r="AU44" s="445"/>
    </row>
    <row r="45" spans="1:47" ht="15.75" customHeight="1">
      <c r="A45" s="463"/>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64"/>
      <c r="Z45" s="443"/>
      <c r="AA45" s="444"/>
      <c r="AB45" s="444"/>
      <c r="AC45" s="444"/>
      <c r="AD45" s="444"/>
      <c r="AE45" s="444"/>
      <c r="AF45" s="444"/>
      <c r="AG45" s="444"/>
      <c r="AH45" s="444"/>
      <c r="AI45" s="444"/>
      <c r="AJ45" s="444"/>
      <c r="AK45" s="444"/>
      <c r="AL45" s="444"/>
      <c r="AM45" s="444"/>
      <c r="AN45" s="444"/>
      <c r="AO45" s="444"/>
      <c r="AP45" s="444"/>
      <c r="AQ45" s="444"/>
      <c r="AR45" s="444"/>
      <c r="AS45" s="444"/>
      <c r="AT45" s="444"/>
      <c r="AU45" s="445"/>
    </row>
    <row r="46" spans="1:47" ht="15.75" customHeight="1">
      <c r="A46" s="463"/>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64"/>
      <c r="Z46" s="443"/>
      <c r="AA46" s="444"/>
      <c r="AB46" s="444"/>
      <c r="AC46" s="444"/>
      <c r="AD46" s="444"/>
      <c r="AE46" s="444"/>
      <c r="AF46" s="444"/>
      <c r="AG46" s="444"/>
      <c r="AH46" s="444"/>
      <c r="AI46" s="444"/>
      <c r="AJ46" s="444"/>
      <c r="AK46" s="444"/>
      <c r="AL46" s="444"/>
      <c r="AM46" s="444"/>
      <c r="AN46" s="444"/>
      <c r="AO46" s="444"/>
      <c r="AP46" s="444"/>
      <c r="AQ46" s="444"/>
      <c r="AR46" s="444"/>
      <c r="AS46" s="444"/>
      <c r="AT46" s="444"/>
      <c r="AU46" s="445"/>
    </row>
    <row r="47" spans="1:47" ht="15.75" customHeight="1">
      <c r="A47" s="463"/>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64"/>
      <c r="Z47" s="443"/>
      <c r="AA47" s="444"/>
      <c r="AB47" s="444"/>
      <c r="AC47" s="444"/>
      <c r="AD47" s="444"/>
      <c r="AE47" s="444"/>
      <c r="AF47" s="444"/>
      <c r="AG47" s="444"/>
      <c r="AH47" s="444"/>
      <c r="AI47" s="444"/>
      <c r="AJ47" s="444"/>
      <c r="AK47" s="444"/>
      <c r="AL47" s="444"/>
      <c r="AM47" s="444"/>
      <c r="AN47" s="444"/>
      <c r="AO47" s="444"/>
      <c r="AP47" s="444"/>
      <c r="AQ47" s="444"/>
      <c r="AR47" s="444"/>
      <c r="AS47" s="444"/>
      <c r="AT47" s="444"/>
      <c r="AU47" s="445"/>
    </row>
    <row r="48" spans="1:47" ht="15.75" customHeight="1">
      <c r="A48" s="465"/>
      <c r="B48" s="466"/>
      <c r="C48" s="466"/>
      <c r="D48" s="466"/>
      <c r="E48" s="466"/>
      <c r="F48" s="466"/>
      <c r="G48" s="466"/>
      <c r="H48" s="466"/>
      <c r="I48" s="466"/>
      <c r="J48" s="466"/>
      <c r="K48" s="466"/>
      <c r="L48" s="466"/>
      <c r="M48" s="466"/>
      <c r="N48" s="466"/>
      <c r="O48" s="466"/>
      <c r="P48" s="466"/>
      <c r="Q48" s="466"/>
      <c r="R48" s="466"/>
      <c r="S48" s="466"/>
      <c r="T48" s="466"/>
      <c r="U48" s="466"/>
      <c r="V48" s="466"/>
      <c r="W48" s="466"/>
      <c r="X48" s="466"/>
      <c r="Y48" s="467"/>
      <c r="Z48" s="443"/>
      <c r="AA48" s="444"/>
      <c r="AB48" s="444"/>
      <c r="AC48" s="444"/>
      <c r="AD48" s="444"/>
      <c r="AE48" s="444"/>
      <c r="AF48" s="444"/>
      <c r="AG48" s="444"/>
      <c r="AH48" s="444"/>
      <c r="AI48" s="444"/>
      <c r="AJ48" s="444"/>
      <c r="AK48" s="444"/>
      <c r="AL48" s="444"/>
      <c r="AM48" s="444"/>
      <c r="AN48" s="444"/>
      <c r="AO48" s="444"/>
      <c r="AP48" s="444"/>
      <c r="AQ48" s="444"/>
      <c r="AR48" s="444"/>
      <c r="AS48" s="444"/>
      <c r="AT48" s="444"/>
      <c r="AU48" s="445"/>
    </row>
    <row r="49" spans="1:47" ht="7.5" customHeight="1">
      <c r="AU49" s="33"/>
    </row>
    <row r="50" spans="1:47" s="19" customFormat="1" ht="12.75" customHeight="1">
      <c r="A50" s="455" t="s">
        <v>164</v>
      </c>
      <c r="B50" s="455"/>
      <c r="C50" s="455"/>
      <c r="D50" s="455"/>
      <c r="AR50" s="34"/>
      <c r="AS50" s="34"/>
      <c r="AT50" s="34"/>
      <c r="AU50" s="35"/>
    </row>
    <row r="51" spans="1:47" s="19" customFormat="1" ht="15" customHeight="1">
      <c r="B51" s="36" t="s">
        <v>192</v>
      </c>
      <c r="C51" s="37" t="s">
        <v>228</v>
      </c>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5"/>
      <c r="AS51" s="35"/>
      <c r="AT51" s="35"/>
      <c r="AU51" s="35"/>
    </row>
    <row r="52" spans="1:47" s="19" customFormat="1" ht="15" customHeight="1">
      <c r="B52" s="36"/>
      <c r="C52" s="37" t="s">
        <v>229</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5"/>
      <c r="AS52" s="35"/>
      <c r="AT52" s="35"/>
      <c r="AU52" s="35"/>
    </row>
    <row r="53" spans="1:47" s="19" customFormat="1" ht="15" customHeight="1">
      <c r="B53" s="36"/>
      <c r="C53" s="37" t="s">
        <v>230</v>
      </c>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5"/>
      <c r="AS53" s="35"/>
      <c r="AT53" s="35"/>
      <c r="AU53" s="35"/>
    </row>
    <row r="54" spans="1:47" s="19" customFormat="1" ht="15" customHeight="1">
      <c r="B54" s="36" t="s">
        <v>193</v>
      </c>
      <c r="C54" s="37" t="s">
        <v>231</v>
      </c>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5"/>
      <c r="AS54" s="35"/>
      <c r="AT54" s="35"/>
      <c r="AU54" s="35"/>
    </row>
    <row r="55" spans="1:47" s="19" customFormat="1" ht="15" customHeight="1">
      <c r="B55" s="36" t="s">
        <v>194</v>
      </c>
      <c r="C55" s="37" t="s">
        <v>232</v>
      </c>
      <c r="D55" s="37"/>
      <c r="E55" s="37"/>
      <c r="F55" s="37"/>
      <c r="G55" s="37"/>
      <c r="H55" s="37"/>
      <c r="I55" s="37"/>
      <c r="J55" s="37"/>
      <c r="K55" s="37"/>
      <c r="L55" s="37"/>
      <c r="M55" s="37"/>
      <c r="N55" s="37"/>
      <c r="O55" s="37"/>
      <c r="P55" s="37"/>
      <c r="Q55" s="37"/>
      <c r="R55" s="37"/>
      <c r="S55" s="37"/>
      <c r="T55" s="37"/>
      <c r="U55" s="37"/>
    </row>
    <row r="56" spans="1:47" s="19" customFormat="1" ht="15" customHeight="1">
      <c r="B56" s="36" t="s">
        <v>204</v>
      </c>
      <c r="C56" s="37" t="s">
        <v>233</v>
      </c>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row>
    <row r="57" spans="1:47" s="19" customFormat="1" ht="15" customHeight="1">
      <c r="B57" s="36"/>
      <c r="C57" s="37" t="s">
        <v>234</v>
      </c>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row>
    <row r="58" spans="1:47" s="19" customFormat="1" ht="12.75" customHeight="1">
      <c r="B58" s="36" t="s">
        <v>200</v>
      </c>
      <c r="C58" s="37" t="s">
        <v>235</v>
      </c>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row>
    <row r="59" spans="1:47" ht="12.75" customHeight="1">
      <c r="B59" s="38"/>
    </row>
  </sheetData>
  <mergeCells count="49">
    <mergeCell ref="Z45:AU45"/>
    <mergeCell ref="Z46:AU46"/>
    <mergeCell ref="Z47:AU47"/>
    <mergeCell ref="Z48:AU48"/>
    <mergeCell ref="Z39:AU39"/>
    <mergeCell ref="Z40:AU40"/>
    <mergeCell ref="Z41:AU41"/>
    <mergeCell ref="Z42:AU42"/>
    <mergeCell ref="Z43:AU43"/>
    <mergeCell ref="Z44:AU44"/>
    <mergeCell ref="Z24:AU24"/>
    <mergeCell ref="Z25:AU25"/>
    <mergeCell ref="A9:Y25"/>
    <mergeCell ref="A32:Y48"/>
    <mergeCell ref="Z33:AU33"/>
    <mergeCell ref="Z34:AU34"/>
    <mergeCell ref="Z35:AU35"/>
    <mergeCell ref="Z36:AU36"/>
    <mergeCell ref="Z37:AU37"/>
    <mergeCell ref="Z38:AU38"/>
    <mergeCell ref="Z15:AU15"/>
    <mergeCell ref="Z16:AU16"/>
    <mergeCell ref="Z17:AU17"/>
    <mergeCell ref="Z18:AU18"/>
    <mergeCell ref="Z19:AU19"/>
    <mergeCell ref="Z20:AU20"/>
    <mergeCell ref="A50:D50"/>
    <mergeCell ref="A2:AU2"/>
    <mergeCell ref="A1:AU1"/>
    <mergeCell ref="Z10:AU10"/>
    <mergeCell ref="Z11:AU11"/>
    <mergeCell ref="Z12:AU12"/>
    <mergeCell ref="Z13:AU13"/>
    <mergeCell ref="Z14:AU14"/>
    <mergeCell ref="A27:C31"/>
    <mergeCell ref="D27:J28"/>
    <mergeCell ref="K27:AE28"/>
    <mergeCell ref="AF27:AU28"/>
    <mergeCell ref="D29:J31"/>
    <mergeCell ref="K29:AE31"/>
    <mergeCell ref="Z21:AU21"/>
    <mergeCell ref="Z22:AU22"/>
    <mergeCell ref="Z23:AU23"/>
    <mergeCell ref="A4:C8"/>
    <mergeCell ref="D4:J5"/>
    <mergeCell ref="K4:AE5"/>
    <mergeCell ref="AF4:AU5"/>
    <mergeCell ref="D6:J8"/>
    <mergeCell ref="K6:AE8"/>
  </mergeCells>
  <phoneticPr fontId="2"/>
  <dataValidations count="2">
    <dataValidation type="list" allowBlank="1" showInputMessage="1" showErrorMessage="1" sqref="AO30">
      <formula1>"レ"</formula1>
    </dataValidation>
    <dataValidation type="list" allowBlank="1" showInputMessage="1" showErrorMessage="1" sqref="AI7 AO7 AI30">
      <formula1>"レ"</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Y168"/>
  <sheetViews>
    <sheetView showGridLines="0" showZeros="0" view="pageBreakPreview" topLeftCell="A4" zoomScale="90" zoomScaleNormal="100" zoomScaleSheetLayoutView="90" workbookViewId="0">
      <selection activeCell="K42" sqref="K42:R42"/>
    </sheetView>
  </sheetViews>
  <sheetFormatPr defaultColWidth="2.125" defaultRowHeight="12.75" customHeight="1"/>
  <cols>
    <col min="1" max="42" width="2.125" style="63" customWidth="1"/>
    <col min="43" max="43" width="3" style="63" customWidth="1"/>
    <col min="44" max="44" width="2.125" style="63" customWidth="1"/>
    <col min="45" max="51" width="2.125" style="63" hidden="1" customWidth="1"/>
    <col min="52" max="16384" width="2.125" style="63"/>
  </cols>
  <sheetData>
    <row r="1" spans="1:43" ht="18.75" customHeight="1">
      <c r="X1"/>
      <c r="Y1"/>
      <c r="Z1"/>
      <c r="AA1"/>
      <c r="AB1"/>
      <c r="AC1"/>
      <c r="AD1"/>
      <c r="AE1"/>
      <c r="AF1"/>
      <c r="AG1"/>
      <c r="AH1"/>
      <c r="AI1"/>
      <c r="AJ1"/>
      <c r="AK1"/>
      <c r="AL1"/>
      <c r="AM1"/>
      <c r="AN1"/>
      <c r="AO1"/>
      <c r="AP1"/>
    </row>
    <row r="3" spans="1:43" ht="12.75" customHeight="1">
      <c r="A3" s="106" t="s">
        <v>0</v>
      </c>
      <c r="B3" s="106" t="s">
        <v>1</v>
      </c>
      <c r="C3" s="106" t="s">
        <v>2</v>
      </c>
      <c r="D3" s="106" t="s">
        <v>3</v>
      </c>
      <c r="E3" s="106" t="s">
        <v>4</v>
      </c>
      <c r="F3" s="106" t="s">
        <v>27</v>
      </c>
      <c r="G3" s="106" t="s">
        <v>201</v>
      </c>
      <c r="H3" s="106" t="s">
        <v>6</v>
      </c>
      <c r="I3" s="106" t="s">
        <v>7</v>
      </c>
      <c r="J3" s="63" t="s">
        <v>8</v>
      </c>
      <c r="K3" s="63" t="s">
        <v>0</v>
      </c>
      <c r="L3" s="63" t="s">
        <v>254</v>
      </c>
      <c r="M3" s="63" t="s">
        <v>9</v>
      </c>
      <c r="N3" s="63" t="s">
        <v>168</v>
      </c>
      <c r="O3" s="63" t="s">
        <v>0</v>
      </c>
      <c r="P3" s="63" t="s">
        <v>3</v>
      </c>
      <c r="Q3" s="63" t="s">
        <v>9</v>
      </c>
      <c r="R3" s="63" t="s">
        <v>27</v>
      </c>
      <c r="S3" s="63" t="s">
        <v>1</v>
      </c>
      <c r="T3" s="63" t="s">
        <v>168</v>
      </c>
      <c r="U3" s="63" t="s">
        <v>0</v>
      </c>
      <c r="V3" s="63" t="s">
        <v>163</v>
      </c>
      <c r="W3" s="63" t="s">
        <v>18</v>
      </c>
      <c r="X3" s="63" t="s">
        <v>9</v>
      </c>
      <c r="Y3" s="63" t="s">
        <v>27</v>
      </c>
      <c r="Z3" s="63" t="s">
        <v>201</v>
      </c>
      <c r="AA3" s="63" t="s">
        <v>10</v>
      </c>
      <c r="AB3" s="63" t="s">
        <v>11</v>
      </c>
      <c r="AC3" s="63" t="s">
        <v>183</v>
      </c>
      <c r="AD3" s="63" t="s">
        <v>171</v>
      </c>
      <c r="AE3" s="63" t="s">
        <v>182</v>
      </c>
      <c r="AF3" s="63">
        <v>4</v>
      </c>
      <c r="AG3" s="63" t="s">
        <v>183</v>
      </c>
      <c r="AN3"/>
      <c r="AO3"/>
      <c r="AP3"/>
    </row>
    <row r="4" spans="1:43" ht="12.75" customHeight="1">
      <c r="Q4" s="106" t="s">
        <v>12</v>
      </c>
      <c r="R4" s="106" t="s">
        <v>13</v>
      </c>
      <c r="S4" s="106" t="s">
        <v>245</v>
      </c>
      <c r="T4" s="106" t="s">
        <v>14</v>
      </c>
      <c r="U4" s="106" t="s">
        <v>15</v>
      </c>
      <c r="V4" s="106" t="s">
        <v>16</v>
      </c>
      <c r="W4" s="106" t="s">
        <v>118</v>
      </c>
      <c r="X4" s="106" t="s">
        <v>99</v>
      </c>
      <c r="Y4" s="106" t="s">
        <v>17</v>
      </c>
      <c r="AN4"/>
      <c r="AO4"/>
      <c r="AP4"/>
    </row>
    <row r="5" spans="1:43" ht="12.75" customHeight="1">
      <c r="S5" s="63" t="s">
        <v>171</v>
      </c>
      <c r="T5" s="63" t="s">
        <v>0</v>
      </c>
      <c r="U5" s="63" t="s">
        <v>18</v>
      </c>
      <c r="V5" s="63" t="s">
        <v>19</v>
      </c>
      <c r="W5" s="63" t="s">
        <v>83</v>
      </c>
      <c r="AF5" s="106"/>
      <c r="AN5"/>
      <c r="AO5"/>
      <c r="AP5"/>
    </row>
    <row r="6" spans="1:43" ht="12.75" customHeight="1">
      <c r="A6" s="107"/>
      <c r="B6" s="107" t="s">
        <v>245</v>
      </c>
      <c r="C6" s="107" t="s">
        <v>14</v>
      </c>
      <c r="D6" s="107" t="s">
        <v>73</v>
      </c>
      <c r="E6" s="107" t="s">
        <v>27</v>
      </c>
      <c r="F6" s="107" t="s">
        <v>118</v>
      </c>
      <c r="G6" s="107" t="s">
        <v>99</v>
      </c>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row>
    <row r="7" spans="1:43" ht="2.25" customHeight="1">
      <c r="AQ7" s="108"/>
    </row>
    <row r="8" spans="1:43" ht="12.75" customHeight="1">
      <c r="A8" s="63" t="s">
        <v>57</v>
      </c>
      <c r="B8" s="63">
        <v>1</v>
      </c>
      <c r="C8" s="63" t="s">
        <v>59</v>
      </c>
      <c r="D8" s="63" t="s">
        <v>50</v>
      </c>
      <c r="E8" s="63" t="s">
        <v>51</v>
      </c>
      <c r="F8" s="63" t="s">
        <v>47</v>
      </c>
      <c r="G8" s="63" t="s">
        <v>52</v>
      </c>
    </row>
    <row r="9" spans="1:43" ht="12.75" customHeight="1">
      <c r="B9" s="63" t="s">
        <v>57</v>
      </c>
      <c r="C9" s="63" t="s">
        <v>167</v>
      </c>
      <c r="D9" s="63" t="s">
        <v>59</v>
      </c>
      <c r="E9" s="63" t="s">
        <v>48</v>
      </c>
      <c r="F9" s="63" t="s">
        <v>49</v>
      </c>
      <c r="G9" s="63" t="s">
        <v>27</v>
      </c>
      <c r="H9" s="63" t="s">
        <v>53</v>
      </c>
      <c r="I9" s="63" t="s">
        <v>54</v>
      </c>
      <c r="J9" s="63" t="s">
        <v>55</v>
      </c>
      <c r="K9" s="63" t="s">
        <v>56</v>
      </c>
      <c r="L9" s="63" t="s">
        <v>52</v>
      </c>
      <c r="M9" s="484">
        <f>①建築物報告書!M16</f>
        <v>0</v>
      </c>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63" ph="1"/>
    </row>
    <row r="10" spans="1:43" ht="12.75" customHeight="1">
      <c r="B10" s="63" t="s">
        <v>57</v>
      </c>
      <c r="C10" s="63" t="s">
        <v>58</v>
      </c>
      <c r="D10" s="63" t="s">
        <v>59</v>
      </c>
      <c r="E10" s="63" t="s">
        <v>48</v>
      </c>
      <c r="H10" s="63" t="s">
        <v>49</v>
      </c>
      <c r="I10" s="63" t="s">
        <v>52</v>
      </c>
      <c r="K10" s="109" ph="1"/>
      <c r="L10" s="109" ph="1"/>
      <c r="M10" s="483">
        <f>①建築物報告書!M17</f>
        <v>0</v>
      </c>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63" ph="1"/>
    </row>
    <row r="11" spans="1:43" ht="12.75" customHeight="1">
      <c r="B11" s="63" t="s">
        <v>57</v>
      </c>
      <c r="C11" s="63" t="s">
        <v>60</v>
      </c>
      <c r="D11" s="63" t="s">
        <v>59</v>
      </c>
      <c r="E11" s="63" t="s">
        <v>61</v>
      </c>
      <c r="F11" s="63" t="s">
        <v>62</v>
      </c>
      <c r="G11" s="63" t="s">
        <v>63</v>
      </c>
      <c r="H11" s="63" t="s">
        <v>4</v>
      </c>
      <c r="I11" s="63" t="s">
        <v>52</v>
      </c>
      <c r="K11" s="483">
        <f>①建築物報告書!K18</f>
        <v>0</v>
      </c>
      <c r="L11" s="483"/>
      <c r="M11" s="483"/>
      <c r="N11" s="483"/>
      <c r="O11" s="483"/>
      <c r="P11" s="483"/>
      <c r="Q11" s="483"/>
      <c r="R11" s="483"/>
      <c r="S11" s="483"/>
      <c r="T11" s="483"/>
      <c r="U11" s="483"/>
      <c r="V11" s="483"/>
      <c r="W11" s="483"/>
      <c r="X11" s="106"/>
      <c r="Y11" s="106"/>
      <c r="Z11" s="106"/>
      <c r="AA11" s="106"/>
      <c r="AB11" s="106"/>
      <c r="AC11" s="106"/>
      <c r="AD11" s="106"/>
      <c r="AE11" s="106"/>
      <c r="AF11" s="106"/>
      <c r="AG11" s="106"/>
      <c r="AH11" s="106"/>
      <c r="AI11" s="106"/>
      <c r="AJ11" s="106"/>
      <c r="AK11" s="106"/>
      <c r="AL11" s="106"/>
      <c r="AM11" s="106"/>
      <c r="AN11" s="106"/>
      <c r="AO11" s="106"/>
      <c r="AP11" s="106"/>
    </row>
    <row r="12" spans="1:43" ht="12.75" customHeight="1">
      <c r="B12" s="63" t="s">
        <v>57</v>
      </c>
      <c r="C12" s="63" t="s">
        <v>90</v>
      </c>
      <c r="D12" s="63" t="s">
        <v>59</v>
      </c>
      <c r="E12" s="63" t="s">
        <v>64</v>
      </c>
      <c r="H12" s="63" t="s">
        <v>50</v>
      </c>
      <c r="I12" s="63" t="s">
        <v>52</v>
      </c>
      <c r="K12" s="483">
        <f>①建築物報告書!K19</f>
        <v>0</v>
      </c>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3"/>
      <c r="AK12" s="483"/>
      <c r="AL12" s="483"/>
      <c r="AM12" s="483"/>
      <c r="AN12" s="483"/>
      <c r="AO12" s="483"/>
      <c r="AP12" s="483"/>
    </row>
    <row r="13" spans="1:43" ht="2.25"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2.25" customHeight="1"/>
    <row r="15" spans="1:43" ht="12.75" customHeight="1">
      <c r="A15" s="63" t="s">
        <v>57</v>
      </c>
      <c r="B15" s="63">
        <v>2</v>
      </c>
      <c r="C15" s="63" t="s">
        <v>59</v>
      </c>
      <c r="D15" s="63" t="s">
        <v>67</v>
      </c>
      <c r="E15" s="63" t="s">
        <v>68</v>
      </c>
      <c r="F15" s="63" t="s">
        <v>47</v>
      </c>
      <c r="G15" s="63" t="s">
        <v>52</v>
      </c>
    </row>
    <row r="16" spans="1:43" ht="12.75" customHeight="1">
      <c r="B16" s="63" t="s">
        <v>57</v>
      </c>
      <c r="C16" s="63" t="s">
        <v>167</v>
      </c>
      <c r="D16" s="63" t="s">
        <v>59</v>
      </c>
      <c r="E16" s="63" t="s">
        <v>48</v>
      </c>
      <c r="F16" s="63" t="s">
        <v>49</v>
      </c>
      <c r="G16" s="63" t="s">
        <v>27</v>
      </c>
      <c r="H16" s="63" t="s">
        <v>53</v>
      </c>
      <c r="I16" s="63" t="s">
        <v>54</v>
      </c>
      <c r="J16" s="63" t="s">
        <v>55</v>
      </c>
      <c r="K16" s="63" t="s">
        <v>56</v>
      </c>
      <c r="L16" s="63" t="s">
        <v>52</v>
      </c>
      <c r="M16" s="484">
        <f>①建築物報告書!M24</f>
        <v>0</v>
      </c>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row>
    <row r="17" spans="1:43" ht="12.75" customHeight="1">
      <c r="B17" s="63" t="s">
        <v>57</v>
      </c>
      <c r="C17" s="63" t="s">
        <v>58</v>
      </c>
      <c r="D17" s="63" t="s">
        <v>59</v>
      </c>
      <c r="E17" s="63" t="s">
        <v>48</v>
      </c>
      <c r="H17" s="63" t="s">
        <v>49</v>
      </c>
      <c r="I17" s="63" t="s">
        <v>52</v>
      </c>
      <c r="K17" s="109" ph="1"/>
      <c r="L17" s="109" ph="1"/>
      <c r="M17" s="483">
        <f>①建築物報告書!M25</f>
        <v>0</v>
      </c>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483"/>
      <c r="AL17" s="483"/>
      <c r="AM17" s="483"/>
      <c r="AN17" s="483"/>
      <c r="AO17" s="483"/>
      <c r="AP17" s="483"/>
    </row>
    <row r="18" spans="1:43" ht="12.75" customHeight="1">
      <c r="B18" s="63" t="s">
        <v>57</v>
      </c>
      <c r="C18" s="63" t="s">
        <v>60</v>
      </c>
      <c r="D18" s="63" t="s">
        <v>59</v>
      </c>
      <c r="E18" s="63" t="s">
        <v>61</v>
      </c>
      <c r="F18" s="63" t="s">
        <v>62</v>
      </c>
      <c r="G18" s="63" t="s">
        <v>63</v>
      </c>
      <c r="H18" s="63" t="s">
        <v>4</v>
      </c>
      <c r="I18" s="63" t="s">
        <v>52</v>
      </c>
      <c r="K18" s="483">
        <f>①建築物報告書!K26</f>
        <v>0</v>
      </c>
      <c r="L18" s="483"/>
      <c r="M18" s="483"/>
      <c r="N18" s="483"/>
      <c r="O18" s="483"/>
      <c r="P18" s="483"/>
      <c r="Q18" s="483"/>
      <c r="R18" s="483"/>
      <c r="S18" s="483"/>
      <c r="T18" s="483"/>
      <c r="U18" s="483"/>
      <c r="V18" s="483"/>
      <c r="W18" s="483"/>
      <c r="X18" s="106"/>
      <c r="Y18" s="106"/>
      <c r="Z18" s="106"/>
      <c r="AA18" s="106"/>
      <c r="AB18" s="106"/>
      <c r="AC18" s="106"/>
      <c r="AD18" s="106"/>
      <c r="AE18" s="106"/>
      <c r="AF18" s="106"/>
      <c r="AG18" s="106"/>
      <c r="AH18" s="106"/>
      <c r="AI18" s="106"/>
      <c r="AJ18" s="106"/>
      <c r="AK18" s="106"/>
      <c r="AL18" s="106"/>
      <c r="AM18" s="106"/>
      <c r="AN18" s="106"/>
      <c r="AO18" s="106"/>
      <c r="AP18" s="106"/>
    </row>
    <row r="19" spans="1:43" ht="12.75" customHeight="1">
      <c r="B19" s="63" t="s">
        <v>57</v>
      </c>
      <c r="C19" s="63" t="s">
        <v>90</v>
      </c>
      <c r="D19" s="63" t="s">
        <v>59</v>
      </c>
      <c r="E19" s="63" t="s">
        <v>64</v>
      </c>
      <c r="H19" s="63" t="s">
        <v>50</v>
      </c>
      <c r="I19" s="63" t="s">
        <v>52</v>
      </c>
      <c r="K19" s="483">
        <f>①建築物報告書!K27</f>
        <v>0</v>
      </c>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row>
    <row r="20" spans="1:43" ht="2.25" customHeight="1">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row>
    <row r="21" spans="1:43" ht="2.25" customHeight="1">
      <c r="AQ21" s="108"/>
    </row>
    <row r="22" spans="1:43" ht="12.75" customHeight="1">
      <c r="A22" s="63" t="s">
        <v>57</v>
      </c>
      <c r="B22" s="63">
        <v>3</v>
      </c>
      <c r="C22" s="63" t="s">
        <v>59</v>
      </c>
      <c r="D22" s="63" t="s">
        <v>245</v>
      </c>
      <c r="E22" s="63" t="s">
        <v>14</v>
      </c>
      <c r="F22" s="63" t="s">
        <v>47</v>
      </c>
      <c r="G22" s="63" t="s">
        <v>52</v>
      </c>
    </row>
    <row r="23" spans="1:43" ht="12.75" customHeight="1">
      <c r="B23" s="63" t="s">
        <v>8</v>
      </c>
      <c r="C23" s="63" t="s">
        <v>69</v>
      </c>
      <c r="D23" s="63" t="s">
        <v>70</v>
      </c>
      <c r="E23" s="63" t="s">
        <v>175</v>
      </c>
      <c r="F23" s="63" t="s">
        <v>169</v>
      </c>
      <c r="G23" s="63" t="s">
        <v>95</v>
      </c>
      <c r="H23" s="63" t="s">
        <v>245</v>
      </c>
      <c r="I23" s="63" t="s">
        <v>14</v>
      </c>
      <c r="J23" s="63" t="s">
        <v>47</v>
      </c>
      <c r="K23" s="63" t="s">
        <v>83</v>
      </c>
    </row>
    <row r="24" spans="1:43" ht="12.75" customHeight="1">
      <c r="B24" s="63" t="s">
        <v>57</v>
      </c>
      <c r="C24" s="63" t="s">
        <v>167</v>
      </c>
      <c r="D24" s="63" t="s">
        <v>59</v>
      </c>
      <c r="E24" s="63" t="s">
        <v>71</v>
      </c>
      <c r="F24" s="110"/>
      <c r="G24" s="110"/>
      <c r="H24" s="63" t="s">
        <v>72</v>
      </c>
      <c r="I24" s="63" t="s">
        <v>52</v>
      </c>
      <c r="J24" s="63" t="s">
        <v>8</v>
      </c>
      <c r="K24" s="487">
        <f>①建築物報告書!K33</f>
        <v>0</v>
      </c>
      <c r="L24" s="487"/>
      <c r="M24" s="487"/>
      <c r="N24" s="63" t="s">
        <v>83</v>
      </c>
      <c r="O24" s="63" t="s">
        <v>20</v>
      </c>
      <c r="P24" s="63" t="s">
        <v>21</v>
      </c>
      <c r="Q24" s="63" t="s">
        <v>74</v>
      </c>
      <c r="Y24" s="63" t="s">
        <v>8</v>
      </c>
      <c r="Z24" s="487">
        <f>①建築物報告書!Y33</f>
        <v>0</v>
      </c>
      <c r="AA24" s="487"/>
      <c r="AB24" s="487"/>
      <c r="AC24" s="487"/>
      <c r="AD24" s="487"/>
      <c r="AE24" s="63" t="s">
        <v>83</v>
      </c>
      <c r="AF24" s="63" t="s">
        <v>75</v>
      </c>
      <c r="AG24" s="63" t="s">
        <v>76</v>
      </c>
      <c r="AH24" s="63" t="s">
        <v>0</v>
      </c>
      <c r="AI24" s="472">
        <f>①建築物報告書!AH33</f>
        <v>0</v>
      </c>
      <c r="AJ24" s="472"/>
      <c r="AK24" s="472"/>
      <c r="AL24" s="472"/>
      <c r="AM24" s="472"/>
      <c r="AN24" s="472"/>
      <c r="AO24" s="472"/>
      <c r="AP24" s="63" t="s">
        <v>4</v>
      </c>
    </row>
    <row r="25" spans="1:43" ht="12.75" customHeight="1">
      <c r="J25" s="62" t="s">
        <v>43</v>
      </c>
      <c r="K25" s="62" t="s">
        <v>246</v>
      </c>
      <c r="L25" s="62" t="s">
        <v>20</v>
      </c>
      <c r="M25" s="62" t="s">
        <v>259</v>
      </c>
      <c r="N25" s="62" t="s">
        <v>86</v>
      </c>
      <c r="O25" s="62" t="s">
        <v>245</v>
      </c>
      <c r="P25" s="62" t="s">
        <v>260</v>
      </c>
      <c r="Q25" s="62" t="s">
        <v>115</v>
      </c>
      <c r="AH25" s="63" t="s">
        <v>0</v>
      </c>
      <c r="AI25" s="472">
        <f>①建築物報告書!AH34</f>
        <v>0</v>
      </c>
      <c r="AJ25" s="472"/>
      <c r="AK25" s="472"/>
      <c r="AL25" s="472"/>
      <c r="AM25" s="472"/>
      <c r="AN25" s="472"/>
      <c r="AO25" s="472"/>
      <c r="AP25" s="63" t="s">
        <v>4</v>
      </c>
    </row>
    <row r="26" spans="1:43" ht="12.75" customHeight="1">
      <c r="B26" s="63" t="s">
        <v>57</v>
      </c>
      <c r="C26" s="63" t="s">
        <v>58</v>
      </c>
      <c r="D26" s="63" t="s">
        <v>59</v>
      </c>
      <c r="E26" s="63" t="s">
        <v>48</v>
      </c>
      <c r="F26" s="63" t="s">
        <v>49</v>
      </c>
      <c r="G26" s="63" t="s">
        <v>27</v>
      </c>
      <c r="H26" s="63" t="s">
        <v>53</v>
      </c>
      <c r="I26" s="63" t="s">
        <v>54</v>
      </c>
      <c r="J26" s="63" t="s">
        <v>55</v>
      </c>
      <c r="K26" s="63" t="s">
        <v>56</v>
      </c>
      <c r="L26" s="63" t="s">
        <v>52</v>
      </c>
      <c r="M26" s="484">
        <f>①建築物報告書!M35</f>
        <v>0</v>
      </c>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484"/>
      <c r="AO26" s="484"/>
      <c r="AP26" s="484"/>
    </row>
    <row r="27" spans="1:43" ht="12.75" customHeight="1">
      <c r="B27" s="63" t="s">
        <v>57</v>
      </c>
      <c r="C27" s="63" t="s">
        <v>60</v>
      </c>
      <c r="D27" s="63" t="s">
        <v>59</v>
      </c>
      <c r="E27" s="63" t="s">
        <v>48</v>
      </c>
      <c r="H27" s="63" t="s">
        <v>49</v>
      </c>
      <c r="I27" s="63" t="s">
        <v>52</v>
      </c>
      <c r="L27" s="111"/>
      <c r="M27" s="483">
        <f>①建築物報告書!M36</f>
        <v>0</v>
      </c>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row>
    <row r="28" spans="1:43" ht="12.75" customHeight="1">
      <c r="B28" s="63" t="s">
        <v>57</v>
      </c>
      <c r="C28" s="63" t="s">
        <v>90</v>
      </c>
      <c r="D28" s="63" t="s">
        <v>59</v>
      </c>
      <c r="E28" s="63" t="s">
        <v>78</v>
      </c>
      <c r="F28" s="480" t="s">
        <v>79</v>
      </c>
      <c r="G28" s="480"/>
      <c r="H28" s="63" t="s">
        <v>80</v>
      </c>
      <c r="I28" s="63" t="s">
        <v>52</v>
      </c>
      <c r="K28" s="483">
        <f>①建築物報告書!K37</f>
        <v>0</v>
      </c>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row>
    <row r="29" spans="1:43" ht="12.75" customHeight="1">
      <c r="J29" s="137" t="s">
        <v>8</v>
      </c>
      <c r="K29" s="488">
        <f>①建築物報告書!K38</f>
        <v>0</v>
      </c>
      <c r="L29" s="488"/>
      <c r="M29" s="488"/>
      <c r="N29" s="137" t="s">
        <v>83</v>
      </c>
      <c r="O29" s="137" t="s">
        <v>20</v>
      </c>
      <c r="P29" s="137" t="s">
        <v>21</v>
      </c>
      <c r="Q29" s="137" t="s">
        <v>74</v>
      </c>
      <c r="R29" s="137" t="s">
        <v>33</v>
      </c>
      <c r="S29" s="137" t="s">
        <v>79</v>
      </c>
      <c r="T29" s="137" t="s">
        <v>50</v>
      </c>
      <c r="U29" s="137"/>
      <c r="V29" s="137"/>
      <c r="W29" s="63" t="s">
        <v>8</v>
      </c>
      <c r="X29" s="487">
        <f>①建築物報告書!X38</f>
        <v>0</v>
      </c>
      <c r="Y29" s="487"/>
      <c r="Z29" s="487"/>
      <c r="AA29" s="487"/>
      <c r="AB29" s="487"/>
      <c r="AC29" s="63" t="s">
        <v>83</v>
      </c>
      <c r="AD29" s="63" t="s">
        <v>81</v>
      </c>
      <c r="AE29" s="63" t="s">
        <v>33</v>
      </c>
      <c r="AF29" s="63" t="s">
        <v>75</v>
      </c>
      <c r="AG29" s="63" t="s">
        <v>76</v>
      </c>
      <c r="AH29" s="63" t="s">
        <v>0</v>
      </c>
      <c r="AI29" s="487">
        <f>①建築物報告書!AI38</f>
        <v>0</v>
      </c>
      <c r="AJ29" s="487"/>
      <c r="AK29" s="487"/>
      <c r="AL29" s="487"/>
      <c r="AM29" s="487"/>
      <c r="AN29" s="487"/>
      <c r="AO29" s="487"/>
      <c r="AP29" s="63" t="s">
        <v>4</v>
      </c>
    </row>
    <row r="30" spans="1:43" ht="12.75" customHeight="1">
      <c r="B30" s="63" t="s">
        <v>57</v>
      </c>
      <c r="C30" s="63" t="s">
        <v>176</v>
      </c>
      <c r="D30" s="63" t="s">
        <v>59</v>
      </c>
      <c r="E30" s="63" t="s">
        <v>61</v>
      </c>
      <c r="F30" s="63" t="s">
        <v>62</v>
      </c>
      <c r="G30" s="63" t="s">
        <v>63</v>
      </c>
      <c r="H30" s="63" t="s">
        <v>4</v>
      </c>
      <c r="I30" s="63" t="s">
        <v>52</v>
      </c>
      <c r="K30" s="483">
        <f>①建築物報告書!K39</f>
        <v>0</v>
      </c>
      <c r="L30" s="483"/>
      <c r="M30" s="483"/>
      <c r="N30" s="483"/>
      <c r="O30" s="483"/>
      <c r="P30" s="483"/>
      <c r="Q30" s="483"/>
      <c r="R30" s="483"/>
    </row>
    <row r="31" spans="1:43" ht="12.75" customHeight="1">
      <c r="B31" s="63" t="s">
        <v>57</v>
      </c>
      <c r="C31" s="63" t="s">
        <v>177</v>
      </c>
      <c r="D31" s="63" t="s">
        <v>59</v>
      </c>
      <c r="E31" s="63" t="s">
        <v>50</v>
      </c>
      <c r="F31" s="480" t="s">
        <v>87</v>
      </c>
      <c r="G31" s="480"/>
      <c r="H31" s="63" t="s">
        <v>88</v>
      </c>
      <c r="I31" s="63" t="s">
        <v>52</v>
      </c>
      <c r="K31" s="483">
        <f>①建築物報告書!K40</f>
        <v>0</v>
      </c>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row>
    <row r="32" spans="1:43" ht="12.75" customHeight="1">
      <c r="B32" s="63" t="s">
        <v>57</v>
      </c>
      <c r="C32" s="63" t="s">
        <v>165</v>
      </c>
      <c r="D32" s="63" t="s">
        <v>59</v>
      </c>
      <c r="E32" s="63" t="s">
        <v>65</v>
      </c>
      <c r="F32" s="63" t="s">
        <v>66</v>
      </c>
      <c r="G32" s="63" t="s">
        <v>63</v>
      </c>
      <c r="H32" s="63" t="s">
        <v>4</v>
      </c>
      <c r="I32" s="63" t="s">
        <v>52</v>
      </c>
      <c r="K32" s="483">
        <f>①建築物報告書!K41</f>
        <v>0</v>
      </c>
      <c r="L32" s="483"/>
      <c r="M32" s="483"/>
      <c r="N32" s="483"/>
      <c r="O32" s="483"/>
      <c r="P32" s="483"/>
      <c r="Q32" s="483"/>
      <c r="R32" s="483"/>
      <c r="S32" s="483"/>
      <c r="T32" s="483"/>
      <c r="U32" s="483"/>
      <c r="V32" s="483"/>
    </row>
    <row r="33" spans="1:46" ht="12.75" customHeight="1">
      <c r="K33" s="112"/>
      <c r="L33" s="112"/>
      <c r="M33" s="112"/>
      <c r="N33" s="112"/>
      <c r="O33" s="112"/>
      <c r="P33" s="112"/>
      <c r="Q33" s="112"/>
      <c r="R33" s="112"/>
      <c r="S33" s="112"/>
      <c r="T33" s="112"/>
    </row>
    <row r="34" spans="1:46" ht="12.75" customHeight="1">
      <c r="B34" s="63" t="s">
        <v>8</v>
      </c>
      <c r="C34" s="63" t="s">
        <v>109</v>
      </c>
      <c r="D34" s="63" t="s">
        <v>27</v>
      </c>
      <c r="E34" s="63" t="s">
        <v>82</v>
      </c>
      <c r="F34" s="63" t="s">
        <v>27</v>
      </c>
      <c r="G34" s="63" t="s">
        <v>245</v>
      </c>
      <c r="H34" s="63" t="s">
        <v>14</v>
      </c>
      <c r="I34" s="63" t="s">
        <v>47</v>
      </c>
      <c r="J34" s="63" t="s">
        <v>83</v>
      </c>
    </row>
    <row r="35" spans="1:46" ht="12.75" customHeight="1">
      <c r="B35" s="63" t="s">
        <v>57</v>
      </c>
      <c r="C35" s="63" t="s">
        <v>167</v>
      </c>
      <c r="D35" s="63" t="s">
        <v>59</v>
      </c>
      <c r="E35" s="63" t="s">
        <v>71</v>
      </c>
      <c r="F35" s="110"/>
      <c r="G35" s="110"/>
      <c r="H35" s="63" t="s">
        <v>72</v>
      </c>
      <c r="I35" s="63" t="s">
        <v>52</v>
      </c>
    </row>
    <row r="36" spans="1:46" ht="12.75" customHeight="1">
      <c r="J36" s="63" t="s">
        <v>8</v>
      </c>
      <c r="K36" s="487">
        <f>①建築物報告書!K44</f>
        <v>0</v>
      </c>
      <c r="L36" s="487"/>
      <c r="M36" s="487"/>
      <c r="N36" s="63" t="s">
        <v>83</v>
      </c>
      <c r="O36" s="63" t="s">
        <v>20</v>
      </c>
      <c r="P36" s="63" t="s">
        <v>21</v>
      </c>
      <c r="Q36" s="63" t="s">
        <v>74</v>
      </c>
      <c r="Y36" s="63" t="s">
        <v>8</v>
      </c>
      <c r="Z36" s="487">
        <f>①建築物報告書!Z44</f>
        <v>0</v>
      </c>
      <c r="AA36" s="487"/>
      <c r="AB36" s="487"/>
      <c r="AC36" s="487"/>
      <c r="AD36" s="487"/>
      <c r="AE36" s="63" t="s">
        <v>83</v>
      </c>
      <c r="AF36" s="63" t="s">
        <v>75</v>
      </c>
      <c r="AG36" s="63" t="s">
        <v>76</v>
      </c>
      <c r="AH36" s="63" t="s">
        <v>0</v>
      </c>
      <c r="AI36" s="472">
        <f>①建築物報告書!AI44</f>
        <v>0</v>
      </c>
      <c r="AJ36" s="472"/>
      <c r="AK36" s="472"/>
      <c r="AL36" s="472"/>
      <c r="AM36" s="472"/>
      <c r="AN36" s="472"/>
      <c r="AO36" s="472"/>
      <c r="AP36" s="63" t="s">
        <v>4</v>
      </c>
    </row>
    <row r="37" spans="1:46" ht="12.75" customHeight="1">
      <c r="J37" s="62" t="s">
        <v>43</v>
      </c>
      <c r="K37" s="62" t="s">
        <v>246</v>
      </c>
      <c r="L37" s="62" t="s">
        <v>20</v>
      </c>
      <c r="M37" s="62" t="s">
        <v>259</v>
      </c>
      <c r="N37" s="62" t="s">
        <v>86</v>
      </c>
      <c r="O37" s="62" t="s">
        <v>245</v>
      </c>
      <c r="P37" s="62" t="s">
        <v>260</v>
      </c>
      <c r="Q37" s="62" t="s">
        <v>115</v>
      </c>
      <c r="AH37" s="63" t="s">
        <v>0</v>
      </c>
      <c r="AI37" s="472">
        <f>①建築物報告書!AI45</f>
        <v>0</v>
      </c>
      <c r="AJ37" s="472"/>
      <c r="AK37" s="472"/>
      <c r="AL37" s="472"/>
      <c r="AM37" s="472"/>
      <c r="AN37" s="472"/>
      <c r="AO37" s="472"/>
      <c r="AP37" s="63" t="s">
        <v>4</v>
      </c>
    </row>
    <row r="38" spans="1:46" ht="12.75" customHeight="1">
      <c r="B38" s="63" t="s">
        <v>57</v>
      </c>
      <c r="C38" s="63" t="s">
        <v>58</v>
      </c>
      <c r="D38" s="63" t="s">
        <v>59</v>
      </c>
      <c r="E38" s="63" t="s">
        <v>48</v>
      </c>
      <c r="F38" s="63" t="s">
        <v>49</v>
      </c>
      <c r="G38" s="63" t="s">
        <v>27</v>
      </c>
      <c r="H38" s="63" t="s">
        <v>53</v>
      </c>
      <c r="I38" s="63" t="s">
        <v>54</v>
      </c>
      <c r="J38" s="63" t="s">
        <v>55</v>
      </c>
      <c r="K38" s="63" t="s">
        <v>56</v>
      </c>
      <c r="L38" s="63" t="s">
        <v>52</v>
      </c>
      <c r="M38" s="484">
        <f>①建築物報告書!M46</f>
        <v>0</v>
      </c>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row>
    <row r="39" spans="1:46" ht="12.75" customHeight="1">
      <c r="B39" s="63" t="s">
        <v>57</v>
      </c>
      <c r="C39" s="63" t="s">
        <v>60</v>
      </c>
      <c r="D39" s="63" t="s">
        <v>59</v>
      </c>
      <c r="E39" s="63" t="s">
        <v>48</v>
      </c>
      <c r="H39" s="63" t="s">
        <v>49</v>
      </c>
      <c r="I39" s="63" t="s">
        <v>52</v>
      </c>
      <c r="L39" s="111"/>
      <c r="M39" s="483">
        <f>①建築物報告書!M47</f>
        <v>0</v>
      </c>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row>
    <row r="40" spans="1:46" ht="12.75" customHeight="1">
      <c r="B40" s="63" t="s">
        <v>57</v>
      </c>
      <c r="C40" s="63" t="s">
        <v>90</v>
      </c>
      <c r="D40" s="63" t="s">
        <v>59</v>
      </c>
      <c r="E40" s="63" t="s">
        <v>78</v>
      </c>
      <c r="F40" s="480" t="s">
        <v>79</v>
      </c>
      <c r="G40" s="480"/>
      <c r="H40" s="63" t="s">
        <v>80</v>
      </c>
      <c r="I40" s="63" t="s">
        <v>52</v>
      </c>
      <c r="K40" s="483">
        <f>①建築物報告書!K48</f>
        <v>0</v>
      </c>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row>
    <row r="41" spans="1:46" ht="12.75" customHeight="1">
      <c r="J41" s="137" t="s">
        <v>8</v>
      </c>
      <c r="K41" s="488">
        <f>①建築物報告書!K49</f>
        <v>0</v>
      </c>
      <c r="L41" s="488"/>
      <c r="M41" s="488"/>
      <c r="N41" s="137" t="s">
        <v>83</v>
      </c>
      <c r="O41" s="137" t="s">
        <v>20</v>
      </c>
      <c r="P41" s="137" t="s">
        <v>21</v>
      </c>
      <c r="Q41" s="137" t="s">
        <v>74</v>
      </c>
      <c r="R41" s="137" t="s">
        <v>33</v>
      </c>
      <c r="S41" s="137" t="s">
        <v>79</v>
      </c>
      <c r="T41" s="137" t="s">
        <v>50</v>
      </c>
      <c r="U41" s="137"/>
      <c r="V41" s="63" t="s">
        <v>641</v>
      </c>
      <c r="W41" s="63" t="s">
        <v>8</v>
      </c>
      <c r="X41" s="487">
        <f>①建築物報告書!X49</f>
        <v>0</v>
      </c>
      <c r="Y41" s="487"/>
      <c r="Z41" s="487"/>
      <c r="AA41" s="487"/>
      <c r="AB41" s="487"/>
      <c r="AC41" s="63" t="s">
        <v>83</v>
      </c>
      <c r="AD41" s="63" t="s">
        <v>81</v>
      </c>
      <c r="AE41" s="63" t="s">
        <v>33</v>
      </c>
      <c r="AF41" s="63" t="s">
        <v>75</v>
      </c>
      <c r="AG41" s="63" t="s">
        <v>76</v>
      </c>
      <c r="AH41" s="63" t="s">
        <v>0</v>
      </c>
      <c r="AI41" s="487">
        <f>①建築物報告書!AI49</f>
        <v>0</v>
      </c>
      <c r="AJ41" s="487"/>
      <c r="AK41" s="487"/>
      <c r="AL41" s="487"/>
      <c r="AM41" s="487"/>
      <c r="AN41" s="487"/>
      <c r="AO41" s="487"/>
      <c r="AP41" s="63" t="s">
        <v>4</v>
      </c>
    </row>
    <row r="42" spans="1:46" ht="12.75" customHeight="1">
      <c r="B42" s="63" t="s">
        <v>57</v>
      </c>
      <c r="C42" s="63" t="s">
        <v>176</v>
      </c>
      <c r="D42" s="63" t="s">
        <v>59</v>
      </c>
      <c r="E42" s="63" t="s">
        <v>61</v>
      </c>
      <c r="F42" s="63" t="s">
        <v>62</v>
      </c>
      <c r="G42" s="63" t="s">
        <v>63</v>
      </c>
      <c r="H42" s="63" t="s">
        <v>4</v>
      </c>
      <c r="I42" s="63" t="s">
        <v>52</v>
      </c>
      <c r="K42" s="483">
        <f>①建築物報告書!K50</f>
        <v>0</v>
      </c>
      <c r="L42" s="483"/>
      <c r="M42" s="483"/>
      <c r="N42" s="483"/>
      <c r="O42" s="483"/>
      <c r="P42" s="483"/>
      <c r="Q42" s="483"/>
      <c r="R42" s="483"/>
    </row>
    <row r="43" spans="1:46" ht="12.75" customHeight="1">
      <c r="B43" s="63" t="s">
        <v>57</v>
      </c>
      <c r="C43" s="63" t="s">
        <v>177</v>
      </c>
      <c r="D43" s="63" t="s">
        <v>59</v>
      </c>
      <c r="E43" s="63" t="s">
        <v>50</v>
      </c>
      <c r="F43" s="480" t="s">
        <v>87</v>
      </c>
      <c r="G43" s="480"/>
      <c r="H43" s="63" t="s">
        <v>88</v>
      </c>
      <c r="I43" s="63" t="s">
        <v>52</v>
      </c>
      <c r="K43" s="483">
        <f>①建築物報告書!K51</f>
        <v>0</v>
      </c>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row>
    <row r="44" spans="1:46" ht="12.75" customHeight="1">
      <c r="B44" s="63" t="s">
        <v>57</v>
      </c>
      <c r="C44" s="63" t="s">
        <v>165</v>
      </c>
      <c r="D44" s="63" t="s">
        <v>59</v>
      </c>
      <c r="E44" s="63" t="s">
        <v>65</v>
      </c>
      <c r="F44" s="63" t="s">
        <v>66</v>
      </c>
      <c r="G44" s="63" t="s">
        <v>63</v>
      </c>
      <c r="H44" s="63" t="s">
        <v>4</v>
      </c>
      <c r="I44" s="63" t="s">
        <v>52</v>
      </c>
      <c r="K44" s="489">
        <f>①建築物報告書!K52</f>
        <v>0</v>
      </c>
      <c r="L44" s="489"/>
      <c r="M44" s="489"/>
      <c r="N44" s="489"/>
      <c r="O44" s="489"/>
      <c r="P44" s="489"/>
      <c r="Q44" s="489"/>
      <c r="R44" s="489"/>
      <c r="S44" s="489"/>
      <c r="T44" s="489"/>
      <c r="U44" s="489"/>
      <c r="V44" s="489"/>
    </row>
    <row r="45" spans="1:46" ht="2.2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row>
    <row r="46" spans="1:46" ht="2.25" customHeight="1"/>
    <row r="47" spans="1:46" ht="12.75" customHeight="1">
      <c r="A47" s="63" t="s">
        <v>57</v>
      </c>
      <c r="B47" s="63">
        <v>4</v>
      </c>
      <c r="C47" s="63" t="s">
        <v>59</v>
      </c>
      <c r="D47" s="63" t="s">
        <v>15</v>
      </c>
      <c r="E47" s="63" t="s">
        <v>16</v>
      </c>
      <c r="F47" s="63" t="s">
        <v>84</v>
      </c>
      <c r="G47" s="63" t="s">
        <v>85</v>
      </c>
      <c r="H47" s="63" t="s">
        <v>20</v>
      </c>
      <c r="I47" s="63" t="s">
        <v>21</v>
      </c>
      <c r="J47" s="63" t="s">
        <v>86</v>
      </c>
      <c r="K47" s="63" t="s">
        <v>52</v>
      </c>
    </row>
    <row r="48" spans="1:46" ht="12.75" customHeight="1">
      <c r="B48" s="63" t="s">
        <v>57</v>
      </c>
      <c r="C48" s="63" t="s">
        <v>167</v>
      </c>
      <c r="D48" s="63" t="s">
        <v>59</v>
      </c>
      <c r="E48" s="63" t="s">
        <v>50</v>
      </c>
      <c r="F48" s="480" t="s">
        <v>87</v>
      </c>
      <c r="G48" s="480"/>
      <c r="H48" s="63" t="s">
        <v>88</v>
      </c>
      <c r="I48" s="63" t="s">
        <v>52</v>
      </c>
      <c r="M48" s="483">
        <f>①建築物報告書!M56</f>
        <v>0</v>
      </c>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T48" s="106" t="s">
        <v>186</v>
      </c>
    </row>
    <row r="49" spans="1:43" ht="12.75" customHeight="1">
      <c r="B49" s="63" t="s">
        <v>57</v>
      </c>
      <c r="C49" s="63" t="s">
        <v>58</v>
      </c>
      <c r="D49" s="63" t="s">
        <v>59</v>
      </c>
      <c r="E49" s="63" t="s">
        <v>49</v>
      </c>
      <c r="F49" s="63" t="s">
        <v>89</v>
      </c>
      <c r="G49" s="63" t="s">
        <v>27</v>
      </c>
      <c r="H49" s="63" t="s">
        <v>53</v>
      </c>
      <c r="I49" s="63" t="s">
        <v>54</v>
      </c>
      <c r="J49" s="63" t="s">
        <v>55</v>
      </c>
      <c r="K49" s="63" t="s">
        <v>56</v>
      </c>
      <c r="L49" s="63" t="s">
        <v>52</v>
      </c>
      <c r="M49" s="484">
        <f>①建築物報告書!M57</f>
        <v>0</v>
      </c>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484"/>
      <c r="AO49" s="484"/>
      <c r="AP49" s="484"/>
    </row>
    <row r="50" spans="1:43" ht="12.75" customHeight="1">
      <c r="B50" s="63" t="s">
        <v>57</v>
      </c>
      <c r="C50" s="63" t="s">
        <v>60</v>
      </c>
      <c r="D50" s="63" t="s">
        <v>59</v>
      </c>
      <c r="E50" s="63" t="s">
        <v>49</v>
      </c>
      <c r="H50" s="63" t="s">
        <v>89</v>
      </c>
      <c r="I50" s="63" t="s">
        <v>52</v>
      </c>
      <c r="M50" s="483">
        <f>①建築物報告書!M58</f>
        <v>0</v>
      </c>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3"/>
      <c r="AO50" s="483"/>
      <c r="AP50" s="483"/>
    </row>
    <row r="51" spans="1:43" ht="12.75" customHeight="1">
      <c r="B51" s="63" t="s">
        <v>57</v>
      </c>
      <c r="C51" s="63" t="s">
        <v>90</v>
      </c>
      <c r="D51" s="63" t="s">
        <v>59</v>
      </c>
      <c r="E51" s="63" t="s">
        <v>91</v>
      </c>
      <c r="H51" s="63" t="s">
        <v>92</v>
      </c>
      <c r="I51" s="63" t="s">
        <v>52</v>
      </c>
      <c r="M51" s="483">
        <f>①建築物報告書!M59</f>
        <v>0</v>
      </c>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3"/>
      <c r="AL51" s="483"/>
      <c r="AM51" s="483"/>
      <c r="AN51" s="483"/>
      <c r="AO51" s="483"/>
      <c r="AP51" s="483"/>
    </row>
    <row r="52" spans="1:43" ht="2.25" customHeight="1">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row>
    <row r="53" spans="1:43" ht="2.25" customHeight="1">
      <c r="AQ53" s="108"/>
    </row>
    <row r="54" spans="1:43" ht="12.75" customHeight="1">
      <c r="A54" s="63" t="s">
        <v>57</v>
      </c>
      <c r="B54" s="63">
        <v>5</v>
      </c>
      <c r="C54" s="63" t="s">
        <v>59</v>
      </c>
      <c r="D54" s="63" t="s">
        <v>245</v>
      </c>
      <c r="E54" s="63" t="s">
        <v>14</v>
      </c>
      <c r="F54" s="63" t="s">
        <v>93</v>
      </c>
      <c r="G54" s="63" t="s">
        <v>94</v>
      </c>
      <c r="H54" s="63" t="s">
        <v>95</v>
      </c>
      <c r="I54" s="63" t="s">
        <v>96</v>
      </c>
      <c r="J54" s="63" t="s">
        <v>97</v>
      </c>
      <c r="K54" s="63" t="s">
        <v>27</v>
      </c>
      <c r="L54" s="63" t="s">
        <v>98</v>
      </c>
      <c r="M54" s="63" t="s">
        <v>99</v>
      </c>
      <c r="N54" s="63" t="s">
        <v>52</v>
      </c>
    </row>
    <row r="55" spans="1:43" ht="12.75" customHeight="1">
      <c r="B55" s="63" t="s">
        <v>57</v>
      </c>
      <c r="C55" s="63" t="s">
        <v>167</v>
      </c>
      <c r="D55" s="63" t="s">
        <v>59</v>
      </c>
      <c r="E55" s="63" t="s">
        <v>96</v>
      </c>
      <c r="F55" s="63" t="s">
        <v>97</v>
      </c>
      <c r="G55" s="63" t="s">
        <v>27</v>
      </c>
      <c r="H55" s="63" t="s">
        <v>261</v>
      </c>
      <c r="I55" s="63" t="s">
        <v>100</v>
      </c>
      <c r="J55" s="63" t="s">
        <v>52</v>
      </c>
      <c r="O55" s="113">
        <f>①建築物報告書!O63</f>
        <v>0</v>
      </c>
      <c r="P55" s="63" t="s">
        <v>99</v>
      </c>
      <c r="Q55" s="63" t="s">
        <v>101</v>
      </c>
      <c r="R55" s="63" t="s">
        <v>102</v>
      </c>
      <c r="S55" s="63" t="s">
        <v>27</v>
      </c>
      <c r="T55" s="63" t="s">
        <v>96</v>
      </c>
      <c r="U55" s="63" t="s">
        <v>97</v>
      </c>
      <c r="V55" s="63" t="s">
        <v>37</v>
      </c>
      <c r="W55" s="63" t="s">
        <v>38</v>
      </c>
      <c r="Z55" s="63" t="s">
        <v>8</v>
      </c>
      <c r="AA55" s="113">
        <f>①建築物報告書!Z63</f>
        <v>0</v>
      </c>
      <c r="AB55" s="63" t="s">
        <v>103</v>
      </c>
      <c r="AC55" s="63" t="s">
        <v>104</v>
      </c>
      <c r="AD55" s="63" t="s">
        <v>105</v>
      </c>
      <c r="AE55" s="63" t="s">
        <v>77</v>
      </c>
      <c r="AF55" s="63" t="s">
        <v>72</v>
      </c>
      <c r="AG55" s="63" t="s">
        <v>83</v>
      </c>
      <c r="AK55" s="113">
        <f>①建築物報告書!AI63</f>
        <v>0</v>
      </c>
      <c r="AL55" s="63" t="s">
        <v>96</v>
      </c>
      <c r="AM55" s="63" t="s">
        <v>97</v>
      </c>
      <c r="AN55" s="63" t="s">
        <v>169</v>
      </c>
      <c r="AO55" s="63" t="s">
        <v>172</v>
      </c>
    </row>
    <row r="56" spans="1:43" ht="16.5" customHeight="1">
      <c r="B56" s="63" t="s">
        <v>57</v>
      </c>
      <c r="C56" s="63" t="s">
        <v>58</v>
      </c>
      <c r="D56" s="63" t="s">
        <v>59</v>
      </c>
      <c r="E56" s="63" t="s">
        <v>96</v>
      </c>
      <c r="F56" s="63" t="s">
        <v>97</v>
      </c>
      <c r="G56" s="63" t="s">
        <v>27</v>
      </c>
      <c r="H56" s="63" t="s">
        <v>98</v>
      </c>
      <c r="I56" s="63" t="s">
        <v>99</v>
      </c>
      <c r="J56" s="63" t="s">
        <v>52</v>
      </c>
      <c r="M56" s="479">
        <f>①建築物報告書!M64</f>
        <v>0</v>
      </c>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79"/>
      <c r="AO56" s="479"/>
      <c r="AP56" s="479"/>
    </row>
    <row r="57" spans="1:43" ht="2.25" customHeight="1"/>
    <row r="58" spans="1:43" ht="12.75" customHeight="1">
      <c r="B58" s="63" t="s">
        <v>57</v>
      </c>
      <c r="C58" s="63" t="s">
        <v>60</v>
      </c>
      <c r="D58" s="63" t="s">
        <v>59</v>
      </c>
      <c r="E58" s="63" t="s">
        <v>247</v>
      </c>
      <c r="F58" s="63" t="s">
        <v>106</v>
      </c>
      <c r="G58" s="63" t="s">
        <v>107</v>
      </c>
      <c r="H58" s="63" t="s">
        <v>12</v>
      </c>
      <c r="I58" s="63" t="s">
        <v>27</v>
      </c>
      <c r="J58" s="63" t="s">
        <v>51</v>
      </c>
      <c r="K58" s="63" t="s">
        <v>108</v>
      </c>
      <c r="L58" s="63" t="s">
        <v>52</v>
      </c>
      <c r="N58" s="114"/>
      <c r="O58" s="113">
        <f>①建築物報告書!O69</f>
        <v>0</v>
      </c>
      <c r="P58" s="63" t="s">
        <v>51</v>
      </c>
      <c r="R58" s="63" t="s">
        <v>8</v>
      </c>
      <c r="S58" s="480" t="str">
        <f>①建築物報告書!S69</f>
        <v>令和</v>
      </c>
      <c r="T58" s="480"/>
      <c r="U58" s="485">
        <f>①建築物報告書!U69</f>
        <v>0</v>
      </c>
      <c r="V58" s="485"/>
      <c r="W58" s="63" t="s">
        <v>44</v>
      </c>
      <c r="X58" s="486">
        <f>①建築物報告書!X69</f>
        <v>0</v>
      </c>
      <c r="Y58" s="486"/>
      <c r="Z58" s="63" t="s">
        <v>45</v>
      </c>
      <c r="AA58" s="63" t="s">
        <v>93</v>
      </c>
      <c r="AB58" s="63" t="s">
        <v>247</v>
      </c>
      <c r="AC58" s="63" t="s">
        <v>106</v>
      </c>
      <c r="AD58" s="63" t="s">
        <v>107</v>
      </c>
      <c r="AE58" s="63" t="s">
        <v>12</v>
      </c>
      <c r="AF58" s="63" t="s">
        <v>83</v>
      </c>
      <c r="AK58" s="113">
        <f>①建築物報告書!AI69</f>
        <v>0</v>
      </c>
      <c r="AL58" s="63" t="s">
        <v>108</v>
      </c>
    </row>
    <row r="59" spans="1:43" ht="12.75" customHeight="1">
      <c r="B59" s="63" t="s">
        <v>57</v>
      </c>
      <c r="C59" s="63" t="s">
        <v>90</v>
      </c>
      <c r="D59" s="63" t="s">
        <v>59</v>
      </c>
      <c r="E59" s="63" t="s">
        <v>109</v>
      </c>
      <c r="F59" s="63" t="s">
        <v>27</v>
      </c>
      <c r="G59" s="63" t="s">
        <v>82</v>
      </c>
      <c r="H59" s="63" t="s">
        <v>43</v>
      </c>
      <c r="I59" s="63" t="s">
        <v>31</v>
      </c>
      <c r="J59" s="63" t="s">
        <v>33</v>
      </c>
      <c r="K59" s="63" t="s">
        <v>25</v>
      </c>
      <c r="L59" s="63" t="s">
        <v>52</v>
      </c>
      <c r="M59" s="479">
        <f>①建築物報告書!M70</f>
        <v>0</v>
      </c>
      <c r="N59" s="479"/>
      <c r="O59" s="479"/>
      <c r="P59" s="479"/>
      <c r="Q59" s="479"/>
      <c r="R59" s="479"/>
      <c r="S59" s="479"/>
      <c r="T59" s="479"/>
      <c r="U59" s="479"/>
      <c r="V59" s="479"/>
      <c r="W59" s="479"/>
      <c r="X59" s="479"/>
      <c r="Y59" s="479"/>
      <c r="Z59" s="479"/>
      <c r="AA59" s="479"/>
      <c r="AB59" s="479"/>
      <c r="AC59" s="479"/>
      <c r="AD59" s="479"/>
      <c r="AE59" s="479"/>
      <c r="AF59" s="479"/>
      <c r="AG59" s="479"/>
      <c r="AH59" s="479"/>
      <c r="AI59" s="479"/>
      <c r="AJ59" s="479"/>
      <c r="AK59" s="479"/>
      <c r="AL59" s="479"/>
      <c r="AM59" s="479"/>
      <c r="AN59" s="479"/>
      <c r="AO59" s="479"/>
      <c r="AP59" s="479"/>
    </row>
    <row r="60" spans="1:43" ht="3.75" customHeight="1">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row>
    <row r="61" spans="1:43" ht="2.25" customHeight="1"/>
    <row r="62" spans="1:43" ht="12.75" customHeight="1">
      <c r="A62" s="63" t="s">
        <v>57</v>
      </c>
      <c r="B62" s="63">
        <v>6</v>
      </c>
      <c r="C62" s="63" t="s">
        <v>59</v>
      </c>
      <c r="D62" s="63" t="s">
        <v>245</v>
      </c>
      <c r="E62" s="63" t="s">
        <v>14</v>
      </c>
      <c r="F62" s="63" t="s">
        <v>262</v>
      </c>
      <c r="G62" s="63" t="s">
        <v>248</v>
      </c>
      <c r="H62" s="63" t="s">
        <v>124</v>
      </c>
      <c r="I62" s="63" t="s">
        <v>14</v>
      </c>
      <c r="J62" s="63" t="s">
        <v>27</v>
      </c>
      <c r="K62" s="63" t="s">
        <v>132</v>
      </c>
      <c r="L62" s="63" t="s">
        <v>133</v>
      </c>
      <c r="M62" s="63" t="s">
        <v>52</v>
      </c>
    </row>
    <row r="63" spans="1:43" ht="12.75" customHeight="1">
      <c r="B63" s="63" t="s">
        <v>57</v>
      </c>
      <c r="C63" s="63" t="s">
        <v>167</v>
      </c>
      <c r="D63" s="63" t="s">
        <v>59</v>
      </c>
      <c r="E63" s="63" t="s">
        <v>149</v>
      </c>
      <c r="F63" s="63" t="s">
        <v>138</v>
      </c>
      <c r="G63" s="63" t="s">
        <v>27</v>
      </c>
      <c r="H63" s="63" t="s">
        <v>245</v>
      </c>
      <c r="I63" s="63" t="s">
        <v>14</v>
      </c>
      <c r="J63" s="63" t="s">
        <v>52</v>
      </c>
      <c r="R63" s="480" t="str">
        <f>①建築物報告書!R161</f>
        <v>令和</v>
      </c>
      <c r="S63" s="480"/>
      <c r="T63" s="481">
        <f>①建築物報告書!T161</f>
        <v>0</v>
      </c>
      <c r="U63" s="481"/>
      <c r="V63" s="63" t="s">
        <v>44</v>
      </c>
      <c r="W63" s="482">
        <f>①建築物報告書!W161</f>
        <v>0</v>
      </c>
      <c r="X63" s="482"/>
      <c r="Y63" s="63" t="s">
        <v>45</v>
      </c>
      <c r="Z63" s="482">
        <f>①建築物報告書!Z161</f>
        <v>0</v>
      </c>
      <c r="AA63" s="482"/>
      <c r="AB63" s="63" t="s">
        <v>46</v>
      </c>
      <c r="AC63" s="63" t="s">
        <v>34</v>
      </c>
      <c r="AD63" s="63" t="s">
        <v>150</v>
      </c>
    </row>
    <row r="64" spans="1:43" ht="12.75" customHeight="1">
      <c r="B64" s="63" t="s">
        <v>57</v>
      </c>
      <c r="C64" s="63" t="s">
        <v>58</v>
      </c>
      <c r="D64" s="63" t="s">
        <v>59</v>
      </c>
      <c r="E64" s="63" t="s">
        <v>144</v>
      </c>
      <c r="F64" s="63" t="s">
        <v>138</v>
      </c>
      <c r="G64" s="63" t="s">
        <v>27</v>
      </c>
      <c r="H64" s="63" t="s">
        <v>245</v>
      </c>
      <c r="I64" s="63" t="s">
        <v>14</v>
      </c>
      <c r="J64" s="63" t="s">
        <v>52</v>
      </c>
      <c r="N64" s="113">
        <f>①建築物報告書!N162</f>
        <v>0</v>
      </c>
      <c r="O64" s="63" t="s">
        <v>34</v>
      </c>
      <c r="P64" s="63" t="s">
        <v>150</v>
      </c>
      <c r="Q64" s="63" t="s">
        <v>8</v>
      </c>
      <c r="R64" s="480" t="str">
        <f>①建築物報告書!R162</f>
        <v>令和</v>
      </c>
      <c r="S64" s="480"/>
      <c r="T64" s="481">
        <f>①建築物報告書!T162</f>
        <v>0</v>
      </c>
      <c r="U64" s="481"/>
      <c r="V64" s="63" t="s">
        <v>44</v>
      </c>
      <c r="W64" s="482">
        <f>①建築物報告書!W162</f>
        <v>0</v>
      </c>
      <c r="X64" s="482"/>
      <c r="Y64" s="63" t="s">
        <v>45</v>
      </c>
      <c r="Z64" s="482">
        <f>①建築物報告書!Z162</f>
        <v>0</v>
      </c>
      <c r="AA64" s="482"/>
      <c r="AB64" s="63" t="s">
        <v>46</v>
      </c>
      <c r="AC64" s="63" t="s">
        <v>15</v>
      </c>
      <c r="AD64" s="63" t="s">
        <v>16</v>
      </c>
      <c r="AE64" s="63" t="s">
        <v>83</v>
      </c>
      <c r="AG64" s="113">
        <f>①建築物報告書!AG162</f>
        <v>0</v>
      </c>
      <c r="AH64" s="63" t="s">
        <v>151</v>
      </c>
      <c r="AI64" s="63" t="s">
        <v>34</v>
      </c>
      <c r="AJ64" s="63" t="s">
        <v>150</v>
      </c>
    </row>
    <row r="65" spans="1:43" ht="2.25" customHeight="1">
      <c r="T65" s="115"/>
      <c r="U65" s="115"/>
      <c r="W65" s="115"/>
      <c r="X65" s="115"/>
      <c r="Z65" s="115"/>
      <c r="AA65" s="115"/>
    </row>
    <row r="66" spans="1:43" ht="12.75" customHeight="1">
      <c r="B66" s="63" t="s">
        <v>57</v>
      </c>
      <c r="C66" s="63" t="s">
        <v>60</v>
      </c>
      <c r="D66" s="63" t="s">
        <v>59</v>
      </c>
      <c r="E66" s="63" t="s">
        <v>20</v>
      </c>
      <c r="F66" s="63" t="s">
        <v>21</v>
      </c>
      <c r="G66" s="63" t="s">
        <v>148</v>
      </c>
      <c r="H66" s="63" t="s">
        <v>131</v>
      </c>
      <c r="I66" s="63" t="s">
        <v>27</v>
      </c>
      <c r="J66" s="63" t="s">
        <v>124</v>
      </c>
      <c r="K66" s="63" t="s">
        <v>14</v>
      </c>
      <c r="L66" s="63" t="s">
        <v>52</v>
      </c>
      <c r="N66" s="113">
        <f>①建築物報告書!N164</f>
        <v>0</v>
      </c>
      <c r="O66" s="63" t="s">
        <v>34</v>
      </c>
      <c r="P66" s="63" t="s">
        <v>150</v>
      </c>
      <c r="Q66" s="63" t="s">
        <v>8</v>
      </c>
      <c r="R66" s="480" t="str">
        <f>①建築物報告書!R164</f>
        <v>令和</v>
      </c>
      <c r="S66" s="480"/>
      <c r="T66" s="481">
        <f>①建築物報告書!T164</f>
        <v>0</v>
      </c>
      <c r="U66" s="481"/>
      <c r="V66" s="63" t="s">
        <v>44</v>
      </c>
      <c r="W66" s="482">
        <f>①建築物報告書!W164</f>
        <v>0</v>
      </c>
      <c r="X66" s="482"/>
      <c r="Y66" s="63" t="s">
        <v>45</v>
      </c>
      <c r="Z66" s="482">
        <f>①建築物報告書!Z164</f>
        <v>0</v>
      </c>
      <c r="AA66" s="482"/>
      <c r="AB66" s="63" t="s">
        <v>46</v>
      </c>
      <c r="AC66" s="63" t="s">
        <v>15</v>
      </c>
      <c r="AD66" s="63" t="s">
        <v>16</v>
      </c>
      <c r="AE66" s="63" t="s">
        <v>83</v>
      </c>
      <c r="AG66" s="113">
        <f>①建築物報告書!AG164</f>
        <v>0</v>
      </c>
      <c r="AH66" s="63" t="s">
        <v>151</v>
      </c>
      <c r="AI66" s="63" t="s">
        <v>34</v>
      </c>
      <c r="AJ66" s="63" t="s">
        <v>150</v>
      </c>
    </row>
    <row r="67" spans="1:43" ht="2.25" customHeight="1">
      <c r="T67" s="115"/>
      <c r="U67" s="115"/>
      <c r="W67" s="115"/>
      <c r="X67" s="115"/>
      <c r="Z67" s="115"/>
      <c r="AA67" s="115"/>
    </row>
    <row r="68" spans="1:43" ht="12.75" customHeight="1">
      <c r="B68" s="63" t="s">
        <v>57</v>
      </c>
      <c r="C68" s="63" t="s">
        <v>90</v>
      </c>
      <c r="D68" s="63" t="s">
        <v>59</v>
      </c>
      <c r="E68" s="63" t="s">
        <v>295</v>
      </c>
      <c r="F68" s="63" t="s">
        <v>296</v>
      </c>
      <c r="G68" s="63" t="s">
        <v>143</v>
      </c>
      <c r="H68" s="63" t="s">
        <v>73</v>
      </c>
      <c r="I68" s="63" t="s">
        <v>27</v>
      </c>
      <c r="J68" s="63" t="s">
        <v>124</v>
      </c>
      <c r="K68" s="63" t="s">
        <v>14</v>
      </c>
      <c r="L68" s="63" t="s">
        <v>52</v>
      </c>
      <c r="N68" s="113">
        <f>①建築物報告書!N166</f>
        <v>0</v>
      </c>
      <c r="O68" s="63" t="s">
        <v>34</v>
      </c>
      <c r="P68" s="63" t="s">
        <v>150</v>
      </c>
      <c r="Q68" s="63" t="s">
        <v>8</v>
      </c>
      <c r="R68" s="480" t="str">
        <f>①建築物報告書!R166</f>
        <v>令和</v>
      </c>
      <c r="S68" s="480"/>
      <c r="T68" s="481">
        <f>①建築物報告書!T166</f>
        <v>0</v>
      </c>
      <c r="U68" s="481"/>
      <c r="V68" s="63" t="s">
        <v>44</v>
      </c>
      <c r="W68" s="482">
        <f>①建築物報告書!W166</f>
        <v>0</v>
      </c>
      <c r="X68" s="482"/>
      <c r="Y68" s="63" t="s">
        <v>45</v>
      </c>
      <c r="Z68" s="482">
        <f>①建築物報告書!Z166</f>
        <v>0</v>
      </c>
      <c r="AA68" s="482"/>
      <c r="AB68" s="63" t="s">
        <v>46</v>
      </c>
      <c r="AC68" s="63" t="s">
        <v>15</v>
      </c>
      <c r="AD68" s="63" t="s">
        <v>16</v>
      </c>
      <c r="AE68" s="63" t="s">
        <v>83</v>
      </c>
      <c r="AG68" s="113">
        <f>①建築物報告書!AG166</f>
        <v>0</v>
      </c>
      <c r="AH68" s="63" t="s">
        <v>151</v>
      </c>
      <c r="AI68" s="63" t="s">
        <v>34</v>
      </c>
      <c r="AJ68" s="63" t="s">
        <v>150</v>
      </c>
    </row>
    <row r="69" spans="1:43" ht="2.25" customHeight="1">
      <c r="T69" s="115"/>
      <c r="U69" s="115"/>
      <c r="W69" s="115"/>
      <c r="X69" s="115"/>
      <c r="Z69" s="115"/>
      <c r="AA69" s="115"/>
    </row>
    <row r="70" spans="1:43" ht="12.75" customHeight="1">
      <c r="B70" s="63" t="s">
        <v>57</v>
      </c>
      <c r="C70" s="63" t="s">
        <v>176</v>
      </c>
      <c r="D70" s="63" t="s">
        <v>59</v>
      </c>
      <c r="E70" s="63" t="s">
        <v>187</v>
      </c>
      <c r="F70" s="63" t="s">
        <v>117</v>
      </c>
      <c r="G70" s="63" t="s">
        <v>148</v>
      </c>
      <c r="H70" s="63" t="s">
        <v>131</v>
      </c>
      <c r="I70" s="63" t="s">
        <v>27</v>
      </c>
      <c r="J70" s="62" t="s">
        <v>124</v>
      </c>
      <c r="K70" s="62" t="s">
        <v>14</v>
      </c>
      <c r="L70" s="62" t="s">
        <v>52</v>
      </c>
      <c r="M70" s="62"/>
      <c r="N70" s="68">
        <f>①建築物報告書!N168</f>
        <v>0</v>
      </c>
      <c r="O70" s="62" t="s">
        <v>34</v>
      </c>
      <c r="P70" s="62" t="s">
        <v>150</v>
      </c>
      <c r="Q70" s="62" t="s">
        <v>8</v>
      </c>
      <c r="R70" s="480" t="str">
        <f>①建築物報告書!R168</f>
        <v>令和</v>
      </c>
      <c r="S70" s="480"/>
      <c r="T70" s="490">
        <f>①建築物報告書!T168</f>
        <v>0</v>
      </c>
      <c r="U70" s="490"/>
      <c r="V70" s="62" t="s">
        <v>44</v>
      </c>
      <c r="W70" s="491">
        <f>①建築物報告書!W168</f>
        <v>0</v>
      </c>
      <c r="X70" s="491"/>
      <c r="Y70" s="62" t="s">
        <v>45</v>
      </c>
      <c r="Z70" s="491">
        <f>①建築物報告書!Z168</f>
        <v>0</v>
      </c>
      <c r="AA70" s="491"/>
      <c r="AB70" s="62" t="s">
        <v>46</v>
      </c>
      <c r="AC70" s="62" t="s">
        <v>15</v>
      </c>
      <c r="AD70" s="62" t="s">
        <v>16</v>
      </c>
      <c r="AE70" s="62" t="s">
        <v>83</v>
      </c>
      <c r="AF70" s="62"/>
      <c r="AG70" s="68">
        <f>①建築物報告書!AG168</f>
        <v>0</v>
      </c>
      <c r="AH70" s="62" t="s">
        <v>151</v>
      </c>
      <c r="AI70" s="62" t="s">
        <v>34</v>
      </c>
      <c r="AJ70" s="62" t="s">
        <v>150</v>
      </c>
      <c r="AK70" s="62"/>
    </row>
    <row r="71" spans="1:43" ht="2.25" customHeight="1">
      <c r="A71" s="107"/>
      <c r="B71" s="107"/>
      <c r="C71" s="107"/>
      <c r="D71" s="107"/>
      <c r="E71" s="107"/>
      <c r="F71" s="107"/>
      <c r="G71" s="107"/>
      <c r="H71" s="107"/>
      <c r="I71" s="107"/>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107"/>
    </row>
    <row r="72" spans="1:43" ht="2.25" customHeight="1">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row>
    <row r="73" spans="1:43" ht="12.75" customHeight="1">
      <c r="A73" s="63" t="s">
        <v>57</v>
      </c>
      <c r="B73" s="63">
        <v>7</v>
      </c>
      <c r="C73" s="63" t="s">
        <v>59</v>
      </c>
      <c r="D73" s="63" t="s">
        <v>20</v>
      </c>
      <c r="E73" s="63" t="s">
        <v>21</v>
      </c>
      <c r="F73" s="63" t="s">
        <v>86</v>
      </c>
      <c r="G73" s="63" t="s">
        <v>73</v>
      </c>
      <c r="H73" s="63" t="s">
        <v>93</v>
      </c>
      <c r="I73" s="63" t="s">
        <v>114</v>
      </c>
      <c r="J73" s="62" t="s">
        <v>95</v>
      </c>
      <c r="K73" s="62" t="s">
        <v>105</v>
      </c>
      <c r="L73" s="62" t="s">
        <v>156</v>
      </c>
      <c r="M73" s="62" t="s">
        <v>157</v>
      </c>
      <c r="N73" s="62" t="s">
        <v>73</v>
      </c>
      <c r="O73" s="62" t="s">
        <v>27</v>
      </c>
      <c r="P73" s="62" t="s">
        <v>132</v>
      </c>
      <c r="Q73" s="62" t="s">
        <v>133</v>
      </c>
      <c r="R73" s="62" t="s">
        <v>52</v>
      </c>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row>
    <row r="74" spans="1:43" ht="12.75" customHeight="1">
      <c r="B74" s="63" t="s">
        <v>57</v>
      </c>
      <c r="C74" s="63" t="s">
        <v>167</v>
      </c>
      <c r="D74" s="63" t="s">
        <v>59</v>
      </c>
      <c r="E74" s="63" t="s">
        <v>105</v>
      </c>
      <c r="F74" s="63" t="s">
        <v>156</v>
      </c>
      <c r="G74" s="63" t="s">
        <v>157</v>
      </c>
      <c r="H74" s="63" t="s">
        <v>73</v>
      </c>
      <c r="J74" s="62"/>
      <c r="K74" s="62"/>
      <c r="L74" s="62" t="s">
        <v>52</v>
      </c>
      <c r="M74" s="62"/>
      <c r="N74" s="68">
        <f>①建築物報告書!N226</f>
        <v>0</v>
      </c>
      <c r="O74" s="62" t="s">
        <v>51</v>
      </c>
      <c r="P74" s="62"/>
      <c r="Q74" s="62"/>
      <c r="R74" s="68">
        <f>①建築物報告書!Q226</f>
        <v>0</v>
      </c>
      <c r="S74" s="62" t="s">
        <v>108</v>
      </c>
      <c r="T74" s="62"/>
      <c r="U74" s="62"/>
      <c r="V74" s="62"/>
      <c r="W74" s="62"/>
      <c r="X74" s="62"/>
      <c r="Y74" s="62"/>
      <c r="Z74" s="62"/>
      <c r="AA74" s="62"/>
      <c r="AB74" s="62"/>
      <c r="AC74" s="62"/>
      <c r="AD74" s="62"/>
      <c r="AE74" s="62"/>
      <c r="AF74" s="62"/>
      <c r="AG74" s="62"/>
      <c r="AH74" s="62"/>
      <c r="AI74" s="62"/>
      <c r="AJ74" s="62"/>
      <c r="AK74" s="62"/>
      <c r="AL74" s="62"/>
      <c r="AM74" s="62"/>
      <c r="AN74" s="62"/>
      <c r="AO74" s="62"/>
      <c r="AP74" s="62"/>
    </row>
    <row r="75" spans="1:43" ht="2.25" customHeight="1">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row>
    <row r="76" spans="1:43" ht="12.75" customHeight="1">
      <c r="B76" s="63" t="s">
        <v>57</v>
      </c>
      <c r="C76" s="63" t="s">
        <v>58</v>
      </c>
      <c r="D76" s="63" t="s">
        <v>59</v>
      </c>
      <c r="E76" s="63" t="s">
        <v>105</v>
      </c>
      <c r="F76" s="63" t="s">
        <v>156</v>
      </c>
      <c r="G76" s="63" t="s">
        <v>157</v>
      </c>
      <c r="H76" s="63" t="s">
        <v>73</v>
      </c>
      <c r="I76" s="63" t="s">
        <v>27</v>
      </c>
      <c r="J76" s="62" t="s">
        <v>31</v>
      </c>
      <c r="K76" s="62" t="s">
        <v>76</v>
      </c>
      <c r="L76" s="62" t="s">
        <v>52</v>
      </c>
      <c r="M76" s="62"/>
      <c r="N76" s="68">
        <f>①建築物報告書!N228</f>
        <v>0</v>
      </c>
      <c r="O76" s="66" t="s">
        <v>51</v>
      </c>
      <c r="P76" s="62"/>
      <c r="Q76" s="62"/>
      <c r="R76" s="68">
        <f>①建築物報告書!Q228</f>
        <v>0</v>
      </c>
      <c r="S76" s="66" t="s">
        <v>108</v>
      </c>
      <c r="T76" s="62"/>
      <c r="U76" s="62"/>
      <c r="V76" s="62"/>
      <c r="W76" s="62"/>
      <c r="X76" s="62"/>
      <c r="Y76" s="62"/>
      <c r="Z76" s="62"/>
      <c r="AA76" s="62"/>
      <c r="AB76" s="62"/>
      <c r="AC76" s="62"/>
      <c r="AD76" s="62"/>
      <c r="AE76" s="62"/>
      <c r="AF76" s="62"/>
      <c r="AG76" s="62"/>
      <c r="AH76" s="62"/>
      <c r="AI76" s="62"/>
      <c r="AJ76" s="62"/>
      <c r="AK76" s="62"/>
      <c r="AL76" s="62"/>
      <c r="AM76" s="62"/>
      <c r="AN76" s="62"/>
      <c r="AO76" s="62"/>
      <c r="AP76" s="62"/>
    </row>
    <row r="77" spans="1:43" ht="16.5" customHeight="1">
      <c r="B77" s="63" t="s">
        <v>57</v>
      </c>
      <c r="C77" s="63" t="s">
        <v>60</v>
      </c>
      <c r="D77" s="63" t="s">
        <v>59</v>
      </c>
      <c r="E77" s="63" t="s">
        <v>105</v>
      </c>
      <c r="F77" s="63" t="s">
        <v>156</v>
      </c>
      <c r="G77" s="63" t="s">
        <v>157</v>
      </c>
      <c r="H77" s="63" t="s">
        <v>73</v>
      </c>
      <c r="I77" s="63" t="s">
        <v>27</v>
      </c>
      <c r="J77" s="62" t="s">
        <v>98</v>
      </c>
      <c r="K77" s="62" t="s">
        <v>99</v>
      </c>
      <c r="L77" s="62" t="s">
        <v>52</v>
      </c>
      <c r="M77" s="62"/>
      <c r="N77" s="476">
        <f>①建築物報告書!F248</f>
        <v>0</v>
      </c>
      <c r="O77" s="477"/>
      <c r="P77" s="477"/>
      <c r="Q77" s="477"/>
      <c r="R77" s="477"/>
      <c r="S77" s="477"/>
      <c r="T77" s="477"/>
      <c r="U77" s="477"/>
      <c r="V77" s="477"/>
      <c r="W77" s="477"/>
      <c r="X77" s="477"/>
      <c r="Y77" s="477"/>
      <c r="Z77" s="477"/>
      <c r="AA77" s="477"/>
      <c r="AB77" s="132"/>
      <c r="AC77" s="476">
        <f>①建築物報告書!F251</f>
        <v>0</v>
      </c>
      <c r="AD77" s="477"/>
      <c r="AE77" s="477"/>
      <c r="AF77" s="477"/>
      <c r="AG77" s="477"/>
      <c r="AH77" s="477"/>
      <c r="AI77" s="477"/>
      <c r="AJ77" s="477"/>
      <c r="AK77" s="477"/>
      <c r="AL77" s="477"/>
      <c r="AM77" s="477"/>
      <c r="AN77" s="477"/>
      <c r="AO77" s="477"/>
      <c r="AP77" s="477"/>
    </row>
    <row r="78" spans="1:43" ht="2.25" customHeight="1">
      <c r="J78" s="62"/>
      <c r="K78" s="62"/>
      <c r="L78" s="62"/>
      <c r="M78" s="62"/>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row>
    <row r="79" spans="1:43" s="64" customFormat="1" ht="16.5" customHeight="1">
      <c r="J79" s="65"/>
      <c r="K79" s="65"/>
      <c r="L79" s="65"/>
      <c r="M79" s="65"/>
      <c r="N79" s="476">
        <f>①建築物報告書!F254</f>
        <v>0</v>
      </c>
      <c r="O79" s="477"/>
      <c r="P79" s="477"/>
      <c r="Q79" s="477"/>
      <c r="R79" s="477"/>
      <c r="S79" s="477"/>
      <c r="T79" s="477"/>
      <c r="U79" s="477"/>
      <c r="V79" s="477"/>
      <c r="W79" s="477"/>
      <c r="X79" s="477"/>
      <c r="Y79" s="477"/>
      <c r="Z79" s="477"/>
      <c r="AA79" s="477"/>
      <c r="AB79" s="132"/>
      <c r="AC79" s="476">
        <f>①建築物報告書!F257</f>
        <v>0</v>
      </c>
      <c r="AD79" s="477"/>
      <c r="AE79" s="477"/>
      <c r="AF79" s="477"/>
      <c r="AG79" s="477"/>
      <c r="AH79" s="477"/>
      <c r="AI79" s="477"/>
      <c r="AJ79" s="477"/>
      <c r="AK79" s="477"/>
      <c r="AL79" s="477"/>
      <c r="AM79" s="477"/>
      <c r="AN79" s="477"/>
      <c r="AO79" s="477"/>
      <c r="AP79" s="477"/>
    </row>
    <row r="80" spans="1:43" s="64" customFormat="1" ht="2.25" customHeight="1">
      <c r="J80" s="65"/>
      <c r="K80" s="65"/>
      <c r="L80" s="65"/>
      <c r="M80" s="6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row>
    <row r="81" spans="1:43" s="64" customFormat="1" ht="16.5" customHeight="1">
      <c r="J81" s="65"/>
      <c r="K81" s="65"/>
      <c r="L81" s="65"/>
      <c r="M81" s="65"/>
      <c r="N81" s="476">
        <f>①建築物報告書!F260</f>
        <v>0</v>
      </c>
      <c r="O81" s="477"/>
      <c r="P81" s="477"/>
      <c r="Q81" s="477"/>
      <c r="R81" s="477"/>
      <c r="S81" s="477"/>
      <c r="T81" s="477"/>
      <c r="U81" s="477"/>
      <c r="V81" s="477"/>
      <c r="W81" s="477"/>
      <c r="X81" s="477"/>
      <c r="Y81" s="477"/>
      <c r="Z81" s="477"/>
      <c r="AA81" s="477"/>
      <c r="AB81" s="132"/>
      <c r="AC81" s="476">
        <f>①建築物報告書!F263</f>
        <v>0</v>
      </c>
      <c r="AD81" s="477"/>
      <c r="AE81" s="477"/>
      <c r="AF81" s="477"/>
      <c r="AG81" s="477"/>
      <c r="AH81" s="477"/>
      <c r="AI81" s="477"/>
      <c r="AJ81" s="477"/>
      <c r="AK81" s="477"/>
      <c r="AL81" s="477"/>
      <c r="AM81" s="477"/>
      <c r="AN81" s="477"/>
      <c r="AO81" s="477"/>
      <c r="AP81" s="477"/>
    </row>
    <row r="82" spans="1:43" s="64" customFormat="1" ht="2.25" customHeight="1">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1:43" ht="12.75" customHeight="1">
      <c r="B83" s="63" t="s">
        <v>57</v>
      </c>
      <c r="C83" s="63" t="s">
        <v>90</v>
      </c>
      <c r="D83" s="63" t="s">
        <v>59</v>
      </c>
      <c r="E83" s="63" t="s">
        <v>154</v>
      </c>
      <c r="F83" s="63" t="s">
        <v>106</v>
      </c>
      <c r="G83" s="63" t="s">
        <v>27</v>
      </c>
      <c r="H83" s="63" t="s">
        <v>132</v>
      </c>
      <c r="I83" s="63" t="s">
        <v>133</v>
      </c>
      <c r="J83" s="62"/>
      <c r="K83" s="62"/>
      <c r="L83" s="62" t="s">
        <v>52</v>
      </c>
      <c r="M83" s="62"/>
      <c r="N83" s="68">
        <f>①建築物報告書!M230</f>
        <v>0</v>
      </c>
      <c r="O83" s="62" t="s">
        <v>34</v>
      </c>
      <c r="P83" s="62" t="s">
        <v>150</v>
      </c>
      <c r="Q83" s="62" t="s">
        <v>139</v>
      </c>
      <c r="R83" s="62"/>
      <c r="S83" s="68">
        <f>①建築物報告書!R230</f>
        <v>0</v>
      </c>
      <c r="T83" s="62" t="s">
        <v>154</v>
      </c>
      <c r="U83" s="62" t="s">
        <v>106</v>
      </c>
      <c r="V83" s="62" t="s">
        <v>107</v>
      </c>
      <c r="W83" s="62" t="s">
        <v>12</v>
      </c>
      <c r="X83" s="62" t="s">
        <v>8</v>
      </c>
      <c r="Y83" s="473" t="str">
        <f>①建築物報告書!X230</f>
        <v>令和</v>
      </c>
      <c r="Z83" s="473"/>
      <c r="AA83" s="213">
        <f>①建築物報告書!Z230</f>
        <v>0</v>
      </c>
      <c r="AB83" s="213"/>
      <c r="AC83" s="62" t="s">
        <v>44</v>
      </c>
      <c r="AD83" s="474">
        <f>①建築物報告書!AC230</f>
        <v>0</v>
      </c>
      <c r="AE83" s="474"/>
      <c r="AF83" s="62" t="s">
        <v>45</v>
      </c>
      <c r="AG83" s="62" t="s">
        <v>93</v>
      </c>
      <c r="AH83" s="62" t="s">
        <v>154</v>
      </c>
      <c r="AI83" s="62" t="s">
        <v>106</v>
      </c>
      <c r="AJ83" s="62" t="s">
        <v>107</v>
      </c>
      <c r="AK83" s="62" t="s">
        <v>12</v>
      </c>
      <c r="AL83" s="62" t="s">
        <v>83</v>
      </c>
      <c r="AM83" s="62"/>
      <c r="AN83" s="62"/>
      <c r="AO83" s="62"/>
      <c r="AP83" s="62"/>
    </row>
    <row r="84" spans="1:43" ht="2.25" customHeight="1">
      <c r="J84" s="62"/>
      <c r="K84" s="62"/>
      <c r="L84" s="62"/>
      <c r="M84" s="62"/>
      <c r="N84" s="62"/>
      <c r="O84" s="62"/>
      <c r="P84" s="62"/>
      <c r="Q84" s="62"/>
      <c r="R84" s="62"/>
      <c r="S84" s="1"/>
      <c r="T84" s="62"/>
      <c r="U84" s="62"/>
      <c r="V84" s="62"/>
      <c r="W84" s="62"/>
      <c r="X84" s="62"/>
      <c r="Y84" s="62"/>
      <c r="Z84" s="62"/>
      <c r="AA84" s="62"/>
      <c r="AB84" s="62"/>
      <c r="AC84" s="62"/>
      <c r="AD84" s="62"/>
      <c r="AE84" s="62"/>
      <c r="AF84" s="62"/>
      <c r="AG84" s="62"/>
      <c r="AH84" s="62"/>
      <c r="AI84" s="62"/>
      <c r="AJ84" s="62"/>
      <c r="AK84" s="62"/>
      <c r="AL84" s="62"/>
      <c r="AM84" s="62"/>
      <c r="AN84" s="62"/>
      <c r="AO84" s="62"/>
      <c r="AP84" s="62"/>
    </row>
    <row r="85" spans="1:43" ht="12.75" customHeight="1">
      <c r="J85" s="62"/>
      <c r="K85" s="62"/>
      <c r="L85" s="62"/>
      <c r="M85" s="62"/>
      <c r="N85" s="68">
        <f>①建築物報告書!AL230</f>
        <v>0</v>
      </c>
      <c r="O85" s="62" t="s">
        <v>107</v>
      </c>
      <c r="P85" s="62" t="s">
        <v>12</v>
      </c>
      <c r="Q85" s="62" t="s">
        <v>169</v>
      </c>
      <c r="R85" s="62" t="s">
        <v>172</v>
      </c>
      <c r="S85" s="62"/>
      <c r="T85" s="62" t="s">
        <v>8</v>
      </c>
      <c r="U85" s="62" t="s">
        <v>68</v>
      </c>
      <c r="V85" s="62" t="s">
        <v>632</v>
      </c>
      <c r="W85" s="62" t="s">
        <v>633</v>
      </c>
      <c r="X85" s="475">
        <f>①建築物報告書!BC232</f>
        <v>0</v>
      </c>
      <c r="Y85" s="475"/>
      <c r="Z85" s="475"/>
      <c r="AA85" s="475"/>
      <c r="AB85" s="475"/>
      <c r="AC85" s="475"/>
      <c r="AD85" s="475"/>
      <c r="AE85" s="475"/>
      <c r="AF85" s="475"/>
      <c r="AG85" s="475"/>
      <c r="AH85" s="475"/>
      <c r="AI85" s="475"/>
      <c r="AJ85" s="475"/>
      <c r="AK85" s="475"/>
      <c r="AL85" s="475"/>
      <c r="AM85" s="475"/>
      <c r="AN85" s="475"/>
      <c r="AO85" s="62" t="s">
        <v>83</v>
      </c>
      <c r="AP85" s="62"/>
    </row>
    <row r="86" spans="1:43" ht="3.75" customHeight="1">
      <c r="A86" s="107"/>
      <c r="B86" s="107"/>
      <c r="C86" s="107"/>
      <c r="D86" s="107"/>
      <c r="E86" s="107"/>
      <c r="F86" s="107"/>
      <c r="G86" s="107"/>
      <c r="H86" s="107"/>
      <c r="I86" s="107"/>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107"/>
    </row>
    <row r="87" spans="1:43" ht="1.5" customHeight="1">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row>
    <row r="88" spans="1:43" ht="13.5" customHeight="1">
      <c r="J88" s="62"/>
      <c r="K88" s="62"/>
      <c r="L88" s="62"/>
      <c r="M88" s="62"/>
      <c r="N88" s="62"/>
      <c r="O88" s="62"/>
      <c r="P88" s="62"/>
      <c r="Q88" s="62"/>
      <c r="R88" s="62"/>
      <c r="S88" s="62"/>
      <c r="T88" s="62" t="s">
        <v>171</v>
      </c>
      <c r="U88" s="62" t="s">
        <v>0</v>
      </c>
      <c r="V88" s="62" t="s">
        <v>5</v>
      </c>
      <c r="W88" s="62" t="s">
        <v>19</v>
      </c>
      <c r="X88" s="62" t="s">
        <v>83</v>
      </c>
      <c r="Y88" s="62"/>
      <c r="Z88" s="62"/>
      <c r="AA88" s="62"/>
      <c r="AB88" s="62"/>
      <c r="AC88" s="62"/>
      <c r="AD88" s="62"/>
      <c r="AE88" s="62"/>
      <c r="AF88" s="62"/>
      <c r="AG88" s="62"/>
      <c r="AH88" s="62"/>
      <c r="AI88" s="62"/>
      <c r="AJ88" s="62"/>
      <c r="AK88" s="62"/>
      <c r="AL88" s="62"/>
      <c r="AM88" s="62"/>
      <c r="AN88" s="62"/>
      <c r="AO88" s="62"/>
      <c r="AP88" s="62"/>
    </row>
    <row r="89" spans="1:43" ht="13.5" customHeight="1">
      <c r="A89" s="107" t="s">
        <v>20</v>
      </c>
      <c r="B89" s="107" t="s">
        <v>21</v>
      </c>
      <c r="C89" s="107" t="s">
        <v>86</v>
      </c>
      <c r="D89" s="107" t="s">
        <v>262</v>
      </c>
      <c r="E89" s="107" t="s">
        <v>248</v>
      </c>
      <c r="F89" s="107" t="s">
        <v>109</v>
      </c>
      <c r="G89" s="107" t="s">
        <v>27</v>
      </c>
      <c r="H89" s="107" t="s">
        <v>263</v>
      </c>
      <c r="I89" s="107" t="s">
        <v>88</v>
      </c>
      <c r="J89" s="107" t="s">
        <v>93</v>
      </c>
      <c r="K89" s="107" t="s">
        <v>10</v>
      </c>
      <c r="L89" s="107" t="s">
        <v>173</v>
      </c>
      <c r="M89" s="107" t="s">
        <v>95</v>
      </c>
      <c r="N89" s="107" t="s">
        <v>116</v>
      </c>
      <c r="O89" s="107" t="s">
        <v>25</v>
      </c>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row>
    <row r="90" spans="1:43" ht="2.25" customHeight="1">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row>
    <row r="91" spans="1:43" ht="13.5" customHeight="1">
      <c r="A91" s="63" t="s">
        <v>57</v>
      </c>
      <c r="B91" s="63">
        <v>1</v>
      </c>
      <c r="C91" s="63" t="s">
        <v>59</v>
      </c>
      <c r="D91" s="63" t="s">
        <v>263</v>
      </c>
      <c r="E91" s="63" t="s">
        <v>88</v>
      </c>
      <c r="F91" s="63" t="s">
        <v>27</v>
      </c>
      <c r="G91" s="63" t="s">
        <v>264</v>
      </c>
      <c r="H91" s="63" t="s">
        <v>265</v>
      </c>
      <c r="I91" s="63" t="s">
        <v>52</v>
      </c>
    </row>
    <row r="92" spans="1:43" ht="13.5" customHeight="1">
      <c r="B92" s="63" t="s">
        <v>57</v>
      </c>
      <c r="C92" s="63" t="s">
        <v>167</v>
      </c>
      <c r="D92" s="63" t="s">
        <v>59</v>
      </c>
      <c r="E92" s="63" t="s">
        <v>187</v>
      </c>
      <c r="F92" s="63" t="s">
        <v>117</v>
      </c>
      <c r="G92" s="63" t="s">
        <v>88</v>
      </c>
      <c r="H92" s="63" t="s">
        <v>266</v>
      </c>
      <c r="I92" s="63" t="s">
        <v>73</v>
      </c>
      <c r="J92" s="63" t="s">
        <v>52</v>
      </c>
      <c r="L92" s="113">
        <f>①建築物報告書!L80</f>
        <v>0</v>
      </c>
      <c r="M92" s="63" t="s">
        <v>187</v>
      </c>
      <c r="N92" s="63" t="s">
        <v>117</v>
      </c>
      <c r="O92" s="63" t="s">
        <v>88</v>
      </c>
      <c r="P92" s="63" t="s">
        <v>266</v>
      </c>
      <c r="U92" s="113">
        <f>①建築物報告書!U80</f>
        <v>0</v>
      </c>
      <c r="V92" s="63" t="s">
        <v>23</v>
      </c>
      <c r="W92" s="63" t="s">
        <v>187</v>
      </c>
      <c r="X92" s="63" t="s">
        <v>117</v>
      </c>
      <c r="Y92" s="63" t="s">
        <v>88</v>
      </c>
      <c r="Z92" s="63" t="s">
        <v>266</v>
      </c>
    </row>
    <row r="93" spans="1:43" ht="2.25" customHeight="1"/>
    <row r="94" spans="1:43" ht="13.5" customHeight="1">
      <c r="L94" s="113">
        <f>①建築物報告書!L82</f>
        <v>0</v>
      </c>
      <c r="M94" s="63" t="s">
        <v>109</v>
      </c>
      <c r="N94" s="63" t="s">
        <v>27</v>
      </c>
      <c r="O94" s="63" t="s">
        <v>82</v>
      </c>
      <c r="P94" s="63" t="s">
        <v>8</v>
      </c>
      <c r="Q94" s="468" t="str">
        <f>①建築物報告書!Q82</f>
        <v/>
      </c>
      <c r="R94" s="468"/>
      <c r="S94" s="468"/>
      <c r="T94" s="468"/>
      <c r="U94" s="468"/>
      <c r="V94" s="468"/>
      <c r="W94" s="468"/>
      <c r="X94" s="468"/>
      <c r="Y94" s="468"/>
      <c r="Z94" s="468"/>
      <c r="AA94" s="468"/>
      <c r="AB94" s="468"/>
      <c r="AC94" s="468"/>
      <c r="AD94" s="468"/>
      <c r="AE94" s="468"/>
      <c r="AF94" s="63" t="s">
        <v>83</v>
      </c>
      <c r="AH94" s="113">
        <f>①建築物報告書!AH82</f>
        <v>0</v>
      </c>
      <c r="AI94" s="63" t="s">
        <v>96</v>
      </c>
      <c r="AJ94" s="63" t="s">
        <v>12</v>
      </c>
      <c r="AK94" s="63" t="s">
        <v>169</v>
      </c>
      <c r="AL94" s="63" t="s">
        <v>172</v>
      </c>
    </row>
    <row r="95" spans="1:43" ht="13.5" customHeight="1">
      <c r="B95" s="63" t="s">
        <v>57</v>
      </c>
      <c r="C95" s="63" t="s">
        <v>58</v>
      </c>
      <c r="D95" s="63" t="s">
        <v>59</v>
      </c>
      <c r="E95" s="63" t="s">
        <v>91</v>
      </c>
      <c r="F95" s="63" t="s">
        <v>92</v>
      </c>
      <c r="G95" s="63" t="s">
        <v>88</v>
      </c>
      <c r="H95" s="63" t="s">
        <v>266</v>
      </c>
      <c r="I95" s="63" t="s">
        <v>52</v>
      </c>
      <c r="M95" s="472">
        <f>①建築物報告書!L83</f>
        <v>0</v>
      </c>
      <c r="N95" s="472"/>
      <c r="O95" s="472"/>
      <c r="P95" s="472"/>
      <c r="Q95" s="472"/>
      <c r="R95" s="472"/>
      <c r="S95" s="472"/>
      <c r="T95" s="472"/>
      <c r="U95" s="472"/>
      <c r="V95" s="472"/>
      <c r="W95" s="472"/>
      <c r="X95" s="472"/>
      <c r="Y95" s="478"/>
      <c r="Z95" s="478"/>
      <c r="AA95" s="478"/>
      <c r="AB95" s="478"/>
      <c r="AC95" s="478"/>
      <c r="AD95" s="478"/>
      <c r="AE95" s="478"/>
      <c r="AF95" s="478"/>
      <c r="AG95" s="478"/>
      <c r="AH95" s="478"/>
      <c r="AI95" s="478"/>
      <c r="AJ95" s="478"/>
      <c r="AK95" s="478"/>
      <c r="AL95" s="478"/>
      <c r="AM95" s="478"/>
      <c r="AN95" s="478"/>
      <c r="AO95" s="478"/>
      <c r="AP95" s="478"/>
    </row>
    <row r="96" spans="1:43" ht="2.2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row>
    <row r="97" spans="1:46" ht="2.25"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row>
    <row r="98" spans="1:46" ht="13.5" customHeight="1">
      <c r="A98" s="63" t="s">
        <v>57</v>
      </c>
      <c r="B98" s="63">
        <v>2</v>
      </c>
      <c r="C98" s="63" t="s">
        <v>59</v>
      </c>
      <c r="D98" s="63" t="s">
        <v>20</v>
      </c>
      <c r="E98" s="63" t="s">
        <v>21</v>
      </c>
      <c r="F98" s="63" t="s">
        <v>86</v>
      </c>
      <c r="G98" s="63" t="s">
        <v>262</v>
      </c>
      <c r="H98" s="63" t="s">
        <v>248</v>
      </c>
      <c r="I98" s="63" t="s">
        <v>109</v>
      </c>
      <c r="J98" s="63" t="s">
        <v>27</v>
      </c>
      <c r="K98" s="63" t="s">
        <v>263</v>
      </c>
      <c r="L98" s="63" t="s">
        <v>88</v>
      </c>
      <c r="M98" s="63" t="s">
        <v>27</v>
      </c>
      <c r="N98" s="63" t="s">
        <v>118</v>
      </c>
      <c r="O98" s="63" t="s">
        <v>99</v>
      </c>
      <c r="P98" s="63" t="s">
        <v>52</v>
      </c>
    </row>
    <row r="99" spans="1:46" ht="13.5" customHeight="1">
      <c r="B99" s="63" t="s">
        <v>57</v>
      </c>
      <c r="C99" s="63" t="s">
        <v>167</v>
      </c>
      <c r="D99" s="63" t="s">
        <v>59</v>
      </c>
      <c r="E99" s="63" t="s">
        <v>267</v>
      </c>
      <c r="H99" s="63" t="s">
        <v>268</v>
      </c>
      <c r="I99" s="63" t="s">
        <v>52</v>
      </c>
      <c r="L99" s="113">
        <f>①建築物報告書!L87</f>
        <v>0</v>
      </c>
      <c r="M99" s="63" t="s">
        <v>269</v>
      </c>
      <c r="N99" s="63" t="s">
        <v>270</v>
      </c>
      <c r="O99" s="63" t="s">
        <v>249</v>
      </c>
      <c r="P99" s="63" t="s">
        <v>166</v>
      </c>
      <c r="Q99" s="63" t="s">
        <v>178</v>
      </c>
      <c r="R99" s="63" t="s">
        <v>54</v>
      </c>
      <c r="S99" s="63" t="s">
        <v>190</v>
      </c>
      <c r="T99" s="63" t="s">
        <v>165</v>
      </c>
      <c r="U99" s="63" t="s">
        <v>268</v>
      </c>
      <c r="Y99" s="113">
        <f>①建築物報告書!Y87</f>
        <v>0</v>
      </c>
      <c r="Z99" s="63" t="s">
        <v>269</v>
      </c>
      <c r="AA99" s="63" t="s">
        <v>271</v>
      </c>
      <c r="AB99" s="63" t="s">
        <v>269</v>
      </c>
      <c r="AC99" s="63" t="s">
        <v>270</v>
      </c>
      <c r="AD99" s="63" t="s">
        <v>249</v>
      </c>
      <c r="AE99" s="63" t="s">
        <v>166</v>
      </c>
      <c r="AF99" s="63" t="s">
        <v>178</v>
      </c>
      <c r="AG99" s="63" t="s">
        <v>54</v>
      </c>
      <c r="AH99" s="63" t="s">
        <v>190</v>
      </c>
      <c r="AI99" s="63" t="s">
        <v>165</v>
      </c>
      <c r="AJ99" s="63" t="s">
        <v>268</v>
      </c>
    </row>
    <row r="100" spans="1:46" ht="3" customHeight="1"/>
    <row r="101" spans="1:46" ht="13.5" customHeight="1">
      <c r="L101" s="113">
        <f>①建築物報告書!L89</f>
        <v>0</v>
      </c>
      <c r="M101" s="63" t="s">
        <v>269</v>
      </c>
      <c r="N101" s="63" t="s">
        <v>271</v>
      </c>
      <c r="O101" s="63" t="s">
        <v>268</v>
      </c>
      <c r="Y101" s="113">
        <f>①建築物報告書!Y89</f>
        <v>0</v>
      </c>
      <c r="Z101" s="63" t="s">
        <v>109</v>
      </c>
      <c r="AA101" s="63" t="s">
        <v>27</v>
      </c>
      <c r="AB101" s="63" t="s">
        <v>82</v>
      </c>
      <c r="AC101" s="63" t="s">
        <v>8</v>
      </c>
      <c r="AD101" s="471">
        <f>①建築物報告書!AD89</f>
        <v>0</v>
      </c>
      <c r="AE101" s="471"/>
      <c r="AF101" s="471"/>
      <c r="AG101" s="471"/>
      <c r="AH101" s="471"/>
      <c r="AI101" s="471"/>
      <c r="AJ101" s="471"/>
      <c r="AK101" s="471"/>
      <c r="AL101" s="471"/>
      <c r="AM101" s="63" t="s">
        <v>83</v>
      </c>
    </row>
    <row r="102" spans="1:46" ht="13.5" customHeight="1">
      <c r="B102" s="63" t="s">
        <v>57</v>
      </c>
      <c r="C102" s="63" t="s">
        <v>58</v>
      </c>
      <c r="D102" s="63" t="s">
        <v>59</v>
      </c>
      <c r="E102" s="63" t="s">
        <v>119</v>
      </c>
      <c r="H102" s="63" t="s">
        <v>120</v>
      </c>
      <c r="I102" s="63" t="s">
        <v>52</v>
      </c>
      <c r="N102" s="63" t="s">
        <v>88</v>
      </c>
      <c r="O102" s="63" t="s">
        <v>155</v>
      </c>
      <c r="Q102" s="472">
        <f>①建築物報告書!Q90</f>
        <v>0</v>
      </c>
      <c r="R102" s="472"/>
      <c r="S102" s="472"/>
      <c r="T102" s="63" t="s">
        <v>119</v>
      </c>
      <c r="W102" s="63" t="s">
        <v>88</v>
      </c>
      <c r="X102" s="63" t="s">
        <v>161</v>
      </c>
      <c r="Z102" s="472">
        <f>①建築物報告書!Z90</f>
        <v>0</v>
      </c>
      <c r="AA102" s="472"/>
      <c r="AB102" s="472"/>
      <c r="AC102" s="63" t="s">
        <v>119</v>
      </c>
    </row>
    <row r="103" spans="1:46" ht="13.5" customHeight="1">
      <c r="B103" s="63" t="s">
        <v>57</v>
      </c>
      <c r="C103" s="63" t="s">
        <v>60</v>
      </c>
      <c r="D103" s="63" t="s">
        <v>59</v>
      </c>
      <c r="E103" s="63" t="s">
        <v>263</v>
      </c>
      <c r="F103" s="63" t="s">
        <v>88</v>
      </c>
      <c r="G103" s="63" t="s">
        <v>19</v>
      </c>
      <c r="H103" s="63" t="s">
        <v>121</v>
      </c>
      <c r="I103" s="63" t="s">
        <v>52</v>
      </c>
      <c r="M103" s="469">
        <f>①建築物報告書!M91</f>
        <v>0</v>
      </c>
      <c r="N103" s="469"/>
      <c r="O103" s="469"/>
      <c r="P103" s="469"/>
      <c r="Q103" s="469"/>
      <c r="R103" s="469"/>
      <c r="S103" s="469"/>
      <c r="T103" s="116"/>
      <c r="U103" s="63" t="s">
        <v>174</v>
      </c>
    </row>
    <row r="104" spans="1:46" ht="13.5" customHeight="1">
      <c r="B104" s="63" t="s">
        <v>57</v>
      </c>
      <c r="C104" s="63" t="s">
        <v>90</v>
      </c>
      <c r="D104" s="63" t="s">
        <v>59</v>
      </c>
      <c r="E104" s="63" t="s">
        <v>20</v>
      </c>
      <c r="F104" s="63" t="s">
        <v>21</v>
      </c>
      <c r="G104" s="63" t="s">
        <v>19</v>
      </c>
      <c r="H104" s="63" t="s">
        <v>121</v>
      </c>
      <c r="I104" s="63" t="s">
        <v>52</v>
      </c>
      <c r="M104" s="469">
        <f>①建築物報告書!M92</f>
        <v>0</v>
      </c>
      <c r="N104" s="469"/>
      <c r="O104" s="469"/>
      <c r="P104" s="469"/>
      <c r="Q104" s="469"/>
      <c r="R104" s="469"/>
      <c r="S104" s="469"/>
      <c r="T104" s="116"/>
      <c r="U104" s="63" t="s">
        <v>174</v>
      </c>
    </row>
    <row r="105" spans="1:46" ht="13.5" customHeight="1">
      <c r="B105" s="63" t="s">
        <v>57</v>
      </c>
      <c r="C105" s="63" t="s">
        <v>176</v>
      </c>
      <c r="D105" s="63" t="s">
        <v>59</v>
      </c>
      <c r="E105" s="63" t="s">
        <v>122</v>
      </c>
      <c r="F105" s="63" t="s">
        <v>123</v>
      </c>
      <c r="G105" s="63" t="s">
        <v>19</v>
      </c>
      <c r="H105" s="63" t="s">
        <v>121</v>
      </c>
      <c r="I105" s="63" t="s">
        <v>52</v>
      </c>
      <c r="M105" s="469">
        <f>①建築物報告書!M93</f>
        <v>0</v>
      </c>
      <c r="N105" s="469"/>
      <c r="O105" s="469"/>
      <c r="P105" s="469"/>
      <c r="Q105" s="469"/>
      <c r="R105" s="469"/>
      <c r="S105" s="469"/>
      <c r="T105" s="116"/>
      <c r="U105" s="63" t="s">
        <v>174</v>
      </c>
    </row>
    <row r="106" spans="1:46" ht="2.2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row>
    <row r="107" spans="1:46" ht="2.25" customHeight="1">
      <c r="AQ107" s="108"/>
    </row>
    <row r="108" spans="1:46" ht="13.5" customHeight="1">
      <c r="A108" s="63" t="s">
        <v>57</v>
      </c>
      <c r="B108" s="63">
        <v>3</v>
      </c>
      <c r="C108" s="63" t="s">
        <v>59</v>
      </c>
      <c r="D108" s="63" t="s">
        <v>119</v>
      </c>
      <c r="E108" s="63" t="s">
        <v>251</v>
      </c>
      <c r="F108" s="63" t="s">
        <v>91</v>
      </c>
      <c r="G108" s="63" t="s">
        <v>92</v>
      </c>
      <c r="H108" s="63" t="s">
        <v>251</v>
      </c>
      <c r="I108" s="63" t="s">
        <v>250</v>
      </c>
      <c r="J108" s="63" t="s">
        <v>19</v>
      </c>
      <c r="K108" s="63" t="s">
        <v>121</v>
      </c>
      <c r="L108" s="63" t="s">
        <v>52</v>
      </c>
      <c r="S108" s="63" t="s">
        <v>8</v>
      </c>
      <c r="V108" s="63" t="s">
        <v>91</v>
      </c>
      <c r="W108" s="63" t="s">
        <v>92</v>
      </c>
      <c r="Z108" s="63" t="s">
        <v>83</v>
      </c>
      <c r="AC108" s="63" t="s">
        <v>8</v>
      </c>
      <c r="AF108" s="63" t="s">
        <v>250</v>
      </c>
      <c r="AG108" s="63" t="s">
        <v>19</v>
      </c>
      <c r="AH108" s="63" t="s">
        <v>121</v>
      </c>
      <c r="AL108" s="63" t="s">
        <v>83</v>
      </c>
      <c r="AS108" s="117" t="s">
        <v>335</v>
      </c>
      <c r="AT108" s="117"/>
    </row>
    <row r="109" spans="1:46" ht="13.5" customHeight="1">
      <c r="B109" s="63" t="s">
        <v>57</v>
      </c>
      <c r="C109" s="63" t="s">
        <v>167</v>
      </c>
      <c r="D109" s="63" t="s">
        <v>59</v>
      </c>
      <c r="E109" s="63" t="s">
        <v>119</v>
      </c>
      <c r="F109" s="63" t="s">
        <v>251</v>
      </c>
      <c r="G109" s="63" t="s">
        <v>91</v>
      </c>
      <c r="H109" s="63" t="s">
        <v>92</v>
      </c>
      <c r="I109" s="63" t="s">
        <v>251</v>
      </c>
      <c r="J109" s="63" t="s">
        <v>52</v>
      </c>
      <c r="M109" s="63" t="s">
        <v>8</v>
      </c>
      <c r="N109" s="470">
        <f>①建築物報告書!M97</f>
        <v>0</v>
      </c>
      <c r="O109" s="470"/>
      <c r="P109" s="63" t="s">
        <v>119</v>
      </c>
      <c r="Q109" s="63" t="s">
        <v>83</v>
      </c>
      <c r="S109" s="63" t="s">
        <v>8</v>
      </c>
      <c r="T109" s="468">
        <f>①建築物報告書!T97</f>
        <v>0</v>
      </c>
      <c r="U109" s="468"/>
      <c r="V109" s="468"/>
      <c r="W109" s="468"/>
      <c r="X109" s="468"/>
      <c r="Y109" s="468"/>
      <c r="Z109" s="63" t="s">
        <v>83</v>
      </c>
      <c r="AC109" s="63" t="s">
        <v>8</v>
      </c>
      <c r="AD109" s="469">
        <f>①建築物報告書!AD97</f>
        <v>0</v>
      </c>
      <c r="AE109" s="469"/>
      <c r="AF109" s="469"/>
      <c r="AG109" s="469"/>
      <c r="AH109" s="469"/>
      <c r="AI109" s="469"/>
      <c r="AJ109" s="469"/>
      <c r="AK109" s="63" t="s">
        <v>174</v>
      </c>
      <c r="AL109" s="63" t="s">
        <v>83</v>
      </c>
      <c r="AS109" s="117" t="s">
        <v>336</v>
      </c>
      <c r="AT109" s="117"/>
    </row>
    <row r="110" spans="1:46" ht="13.5" customHeight="1">
      <c r="M110" s="124" t="s">
        <v>8</v>
      </c>
      <c r="N110" s="470">
        <f>①建築物報告書!M98</f>
        <v>0</v>
      </c>
      <c r="O110" s="470"/>
      <c r="P110" s="124" t="s">
        <v>119</v>
      </c>
      <c r="Q110" s="124" t="s">
        <v>83</v>
      </c>
      <c r="S110" s="63" t="s">
        <v>8</v>
      </c>
      <c r="T110" s="468">
        <f>①建築物報告書!T98</f>
        <v>0</v>
      </c>
      <c r="U110" s="468"/>
      <c r="V110" s="468"/>
      <c r="W110" s="468"/>
      <c r="X110" s="468"/>
      <c r="Y110" s="468"/>
      <c r="Z110" s="63" t="s">
        <v>83</v>
      </c>
      <c r="AC110" s="63" t="s">
        <v>8</v>
      </c>
      <c r="AD110" s="469">
        <f>①建築物報告書!AD98</f>
        <v>0</v>
      </c>
      <c r="AE110" s="469"/>
      <c r="AF110" s="469"/>
      <c r="AG110" s="469"/>
      <c r="AH110" s="469"/>
      <c r="AI110" s="469"/>
      <c r="AJ110" s="469"/>
      <c r="AK110" s="63" t="s">
        <v>174</v>
      </c>
      <c r="AL110" s="63" t="s">
        <v>83</v>
      </c>
      <c r="AS110" s="117" t="s">
        <v>337</v>
      </c>
      <c r="AT110" s="117"/>
    </row>
    <row r="111" spans="1:46" ht="13.5" customHeight="1">
      <c r="M111" s="63" t="s">
        <v>8</v>
      </c>
      <c r="N111" s="470">
        <f>①建築物報告書!M99</f>
        <v>0</v>
      </c>
      <c r="O111" s="470"/>
      <c r="P111" s="63" t="s">
        <v>119</v>
      </c>
      <c r="Q111" s="63" t="s">
        <v>83</v>
      </c>
      <c r="S111" s="63" t="s">
        <v>8</v>
      </c>
      <c r="T111" s="468">
        <f>①建築物報告書!T99</f>
        <v>0</v>
      </c>
      <c r="U111" s="468"/>
      <c r="V111" s="468"/>
      <c r="W111" s="468"/>
      <c r="X111" s="468"/>
      <c r="Y111" s="468"/>
      <c r="Z111" s="63" t="s">
        <v>83</v>
      </c>
      <c r="AC111" s="63" t="s">
        <v>8</v>
      </c>
      <c r="AD111" s="469">
        <f>①建築物報告書!AD99</f>
        <v>0</v>
      </c>
      <c r="AE111" s="469"/>
      <c r="AF111" s="469"/>
      <c r="AG111" s="469"/>
      <c r="AH111" s="469"/>
      <c r="AI111" s="469"/>
      <c r="AJ111" s="469"/>
      <c r="AK111" s="63" t="s">
        <v>174</v>
      </c>
      <c r="AL111" s="63" t="s">
        <v>83</v>
      </c>
      <c r="AS111" s="117" t="s">
        <v>338</v>
      </c>
      <c r="AT111" s="117"/>
    </row>
    <row r="112" spans="1:46" ht="13.5" customHeight="1">
      <c r="M112" s="124" t="s">
        <v>8</v>
      </c>
      <c r="N112" s="470">
        <f>①建築物報告書!M100</f>
        <v>0</v>
      </c>
      <c r="O112" s="470"/>
      <c r="P112" s="124" t="s">
        <v>119</v>
      </c>
      <c r="Q112" s="124" t="s">
        <v>83</v>
      </c>
      <c r="S112" s="63" t="s">
        <v>8</v>
      </c>
      <c r="T112" s="468">
        <f>①建築物報告書!T100</f>
        <v>0</v>
      </c>
      <c r="U112" s="468"/>
      <c r="V112" s="468"/>
      <c r="W112" s="468"/>
      <c r="X112" s="468"/>
      <c r="Y112" s="468"/>
      <c r="Z112" s="63" t="s">
        <v>83</v>
      </c>
      <c r="AC112" s="63" t="s">
        <v>8</v>
      </c>
      <c r="AD112" s="469">
        <f>①建築物報告書!AD100</f>
        <v>0</v>
      </c>
      <c r="AE112" s="469"/>
      <c r="AF112" s="469"/>
      <c r="AG112" s="469"/>
      <c r="AH112" s="469"/>
      <c r="AI112" s="469"/>
      <c r="AJ112" s="469"/>
      <c r="AK112" s="63" t="s">
        <v>174</v>
      </c>
      <c r="AL112" s="63" t="s">
        <v>83</v>
      </c>
      <c r="AS112" s="117" t="s">
        <v>339</v>
      </c>
      <c r="AT112" s="117"/>
    </row>
    <row r="113" spans="1:46" ht="13.5" customHeight="1">
      <c r="M113" s="63" t="s">
        <v>8</v>
      </c>
      <c r="N113" s="470">
        <f>①建築物報告書!M101</f>
        <v>0</v>
      </c>
      <c r="O113" s="470"/>
      <c r="P113" s="63" t="s">
        <v>119</v>
      </c>
      <c r="Q113" s="63" t="s">
        <v>83</v>
      </c>
      <c r="S113" s="63" t="s">
        <v>8</v>
      </c>
      <c r="T113" s="468">
        <f>①建築物報告書!T101</f>
        <v>0</v>
      </c>
      <c r="U113" s="468"/>
      <c r="V113" s="468"/>
      <c r="W113" s="468"/>
      <c r="X113" s="468"/>
      <c r="Y113" s="468"/>
      <c r="Z113" s="63" t="s">
        <v>83</v>
      </c>
      <c r="AC113" s="63" t="s">
        <v>8</v>
      </c>
      <c r="AD113" s="469">
        <f>①建築物報告書!AD101</f>
        <v>0</v>
      </c>
      <c r="AE113" s="469"/>
      <c r="AF113" s="469"/>
      <c r="AG113" s="469"/>
      <c r="AH113" s="469"/>
      <c r="AI113" s="469"/>
      <c r="AJ113" s="469"/>
      <c r="AK113" s="63" t="s">
        <v>174</v>
      </c>
      <c r="AL113" s="63" t="s">
        <v>83</v>
      </c>
      <c r="AS113" s="117" t="s">
        <v>340</v>
      </c>
      <c r="AT113" s="117"/>
    </row>
    <row r="114" spans="1:46" ht="13.5" customHeight="1">
      <c r="M114" s="124" t="s">
        <v>8</v>
      </c>
      <c r="N114" s="470">
        <f>①建築物報告書!M102</f>
        <v>0</v>
      </c>
      <c r="O114" s="470"/>
      <c r="P114" s="124" t="s">
        <v>119</v>
      </c>
      <c r="Q114" s="124" t="s">
        <v>83</v>
      </c>
      <c r="S114" s="63" t="s">
        <v>8</v>
      </c>
      <c r="T114" s="468">
        <f>①建築物報告書!T102</f>
        <v>0</v>
      </c>
      <c r="U114" s="468"/>
      <c r="V114" s="468"/>
      <c r="W114" s="468"/>
      <c r="X114" s="468"/>
      <c r="Y114" s="468"/>
      <c r="Z114" s="63" t="s">
        <v>83</v>
      </c>
      <c r="AC114" s="63" t="s">
        <v>8</v>
      </c>
      <c r="AD114" s="469">
        <f>①建築物報告書!AD102</f>
        <v>0</v>
      </c>
      <c r="AE114" s="469"/>
      <c r="AF114" s="469"/>
      <c r="AG114" s="469"/>
      <c r="AH114" s="469"/>
      <c r="AI114" s="469"/>
      <c r="AJ114" s="469"/>
      <c r="AK114" s="63" t="s">
        <v>174</v>
      </c>
      <c r="AL114" s="63" t="s">
        <v>83</v>
      </c>
      <c r="AS114" s="117" t="s">
        <v>341</v>
      </c>
      <c r="AT114" s="117"/>
    </row>
    <row r="115" spans="1:46" ht="13.5" customHeight="1">
      <c r="M115" s="63" t="s">
        <v>8</v>
      </c>
      <c r="N115" s="470">
        <f>①建築物報告書!M103</f>
        <v>0</v>
      </c>
      <c r="O115" s="470"/>
      <c r="P115" s="63" t="s">
        <v>119</v>
      </c>
      <c r="Q115" s="63" t="s">
        <v>83</v>
      </c>
      <c r="S115" s="63" t="s">
        <v>8</v>
      </c>
      <c r="T115" s="468">
        <f>①建築物報告書!T103</f>
        <v>0</v>
      </c>
      <c r="U115" s="468"/>
      <c r="V115" s="468"/>
      <c r="W115" s="468"/>
      <c r="X115" s="468"/>
      <c r="Y115" s="468"/>
      <c r="Z115" s="63" t="s">
        <v>83</v>
      </c>
      <c r="AC115" s="63" t="s">
        <v>8</v>
      </c>
      <c r="AD115" s="469">
        <f>①建築物報告書!AD103</f>
        <v>0</v>
      </c>
      <c r="AE115" s="469"/>
      <c r="AF115" s="469"/>
      <c r="AG115" s="469"/>
      <c r="AH115" s="469"/>
      <c r="AI115" s="469"/>
      <c r="AJ115" s="469"/>
      <c r="AK115" s="63" t="s">
        <v>174</v>
      </c>
      <c r="AL115" s="63" t="s">
        <v>83</v>
      </c>
      <c r="AS115" s="117" t="s">
        <v>342</v>
      </c>
      <c r="AT115" s="117"/>
    </row>
    <row r="116" spans="1:46" ht="13.5" customHeight="1">
      <c r="M116" s="124" t="s">
        <v>8</v>
      </c>
      <c r="N116" s="470">
        <f>①建築物報告書!M104</f>
        <v>0</v>
      </c>
      <c r="O116" s="470"/>
      <c r="P116" s="124" t="s">
        <v>119</v>
      </c>
      <c r="Q116" s="124" t="s">
        <v>83</v>
      </c>
      <c r="S116" s="63" t="s">
        <v>8</v>
      </c>
      <c r="T116" s="468">
        <f>①建築物報告書!T104</f>
        <v>0</v>
      </c>
      <c r="U116" s="468"/>
      <c r="V116" s="468"/>
      <c r="W116" s="468"/>
      <c r="X116" s="468"/>
      <c r="Y116" s="468"/>
      <c r="Z116" s="63" t="s">
        <v>83</v>
      </c>
      <c r="AC116" s="63" t="s">
        <v>8</v>
      </c>
      <c r="AD116" s="469">
        <f>①建築物報告書!AD104</f>
        <v>0</v>
      </c>
      <c r="AE116" s="469"/>
      <c r="AF116" s="469"/>
      <c r="AG116" s="469"/>
      <c r="AH116" s="469"/>
      <c r="AI116" s="469"/>
      <c r="AJ116" s="469"/>
      <c r="AK116" s="63" t="s">
        <v>174</v>
      </c>
      <c r="AL116" s="63" t="s">
        <v>83</v>
      </c>
      <c r="AS116" s="117" t="s">
        <v>343</v>
      </c>
      <c r="AT116" s="117"/>
    </row>
    <row r="117" spans="1:46" ht="13.5" customHeight="1">
      <c r="M117" s="63" t="s">
        <v>8</v>
      </c>
      <c r="N117" s="470">
        <f>①建築物報告書!M105</f>
        <v>0</v>
      </c>
      <c r="O117" s="470"/>
      <c r="P117" s="63" t="s">
        <v>119</v>
      </c>
      <c r="Q117" s="63" t="s">
        <v>83</v>
      </c>
      <c r="S117" s="63" t="s">
        <v>8</v>
      </c>
      <c r="T117" s="468">
        <f>①建築物報告書!T105</f>
        <v>0</v>
      </c>
      <c r="U117" s="468"/>
      <c r="V117" s="468"/>
      <c r="W117" s="468"/>
      <c r="X117" s="468"/>
      <c r="Y117" s="468"/>
      <c r="Z117" s="63" t="s">
        <v>83</v>
      </c>
      <c r="AC117" s="63" t="s">
        <v>8</v>
      </c>
      <c r="AD117" s="469">
        <f>①建築物報告書!AD105</f>
        <v>0</v>
      </c>
      <c r="AE117" s="469"/>
      <c r="AF117" s="469"/>
      <c r="AG117" s="469"/>
      <c r="AH117" s="469"/>
      <c r="AI117" s="469"/>
      <c r="AJ117" s="469"/>
      <c r="AK117" s="63" t="s">
        <v>174</v>
      </c>
      <c r="AL117" s="63" t="s">
        <v>83</v>
      </c>
      <c r="AS117" s="117" t="s">
        <v>344</v>
      </c>
      <c r="AT117" s="117"/>
    </row>
    <row r="118" spans="1:46" s="64" customFormat="1" ht="13.5" customHeight="1">
      <c r="M118" s="124" t="s">
        <v>8</v>
      </c>
      <c r="N118" s="470">
        <f>①建築物報告書!M106</f>
        <v>0</v>
      </c>
      <c r="O118" s="470"/>
      <c r="P118" s="124" t="s">
        <v>119</v>
      </c>
      <c r="Q118" s="124" t="s">
        <v>83</v>
      </c>
      <c r="S118" s="64" t="s">
        <v>8</v>
      </c>
      <c r="T118" s="468">
        <f>①建築物報告書!T106</f>
        <v>0</v>
      </c>
      <c r="U118" s="468"/>
      <c r="V118" s="468"/>
      <c r="W118" s="468"/>
      <c r="X118" s="468"/>
      <c r="Y118" s="468"/>
      <c r="Z118" s="64" t="s">
        <v>83</v>
      </c>
      <c r="AC118" s="64" t="s">
        <v>8</v>
      </c>
      <c r="AD118" s="469">
        <f>①建築物報告書!AD106</f>
        <v>0</v>
      </c>
      <c r="AE118" s="469"/>
      <c r="AF118" s="469"/>
      <c r="AG118" s="469"/>
      <c r="AH118" s="469"/>
      <c r="AI118" s="469"/>
      <c r="AJ118" s="469"/>
      <c r="AK118" s="64" t="s">
        <v>174</v>
      </c>
      <c r="AL118" s="64" t="s">
        <v>83</v>
      </c>
      <c r="AS118" s="117"/>
      <c r="AT118" s="117"/>
    </row>
    <row r="119" spans="1:46" ht="13.5" customHeight="1">
      <c r="M119" s="124" t="s">
        <v>8</v>
      </c>
      <c r="N119" s="470">
        <f>①建築物報告書!M107</f>
        <v>0</v>
      </c>
      <c r="O119" s="470"/>
      <c r="P119" s="124" t="s">
        <v>119</v>
      </c>
      <c r="Q119" s="124" t="s">
        <v>83</v>
      </c>
      <c r="S119" s="63" t="s">
        <v>8</v>
      </c>
      <c r="T119" s="493">
        <f>①建築物報告書!T107</f>
        <v>0</v>
      </c>
      <c r="U119" s="493"/>
      <c r="V119" s="493"/>
      <c r="W119" s="493"/>
      <c r="X119" s="493"/>
      <c r="Y119" s="493"/>
      <c r="Z119" s="63" t="s">
        <v>83</v>
      </c>
      <c r="AC119" s="63" t="s">
        <v>8</v>
      </c>
      <c r="AD119" s="494">
        <f>①建築物報告書!AD107</f>
        <v>0</v>
      </c>
      <c r="AE119" s="494"/>
      <c r="AF119" s="494"/>
      <c r="AG119" s="494"/>
      <c r="AH119" s="494"/>
      <c r="AI119" s="494"/>
      <c r="AJ119" s="494"/>
      <c r="AK119" s="63" t="s">
        <v>174</v>
      </c>
      <c r="AL119" s="63" t="s">
        <v>83</v>
      </c>
    </row>
    <row r="120" spans="1:46" ht="13.5" customHeight="1">
      <c r="B120" s="63" t="s">
        <v>57</v>
      </c>
      <c r="C120" s="63" t="s">
        <v>58</v>
      </c>
      <c r="D120" s="63" t="s">
        <v>59</v>
      </c>
      <c r="E120" s="63" t="s">
        <v>91</v>
      </c>
      <c r="F120" s="480" t="s">
        <v>92</v>
      </c>
      <c r="G120" s="480"/>
      <c r="H120" s="63" t="s">
        <v>251</v>
      </c>
      <c r="I120" s="63" t="s">
        <v>52</v>
      </c>
      <c r="S120" s="63" t="s">
        <v>8</v>
      </c>
      <c r="T120" s="468">
        <f>①建築物報告書!T108</f>
        <v>0</v>
      </c>
      <c r="U120" s="468"/>
      <c r="V120" s="468"/>
      <c r="W120" s="468"/>
      <c r="X120" s="468"/>
      <c r="Y120" s="468"/>
      <c r="Z120" s="63" t="s">
        <v>83</v>
      </c>
      <c r="AC120" s="63" t="s">
        <v>8</v>
      </c>
      <c r="AD120" s="469">
        <f>①建築物報告書!AD108</f>
        <v>0</v>
      </c>
      <c r="AE120" s="469"/>
      <c r="AF120" s="469"/>
      <c r="AG120" s="469"/>
      <c r="AH120" s="469"/>
      <c r="AI120" s="469"/>
      <c r="AJ120" s="469"/>
      <c r="AK120" s="63" t="s">
        <v>174</v>
      </c>
      <c r="AL120" s="63" t="s">
        <v>83</v>
      </c>
    </row>
    <row r="121" spans="1:46" ht="13.5" customHeight="1">
      <c r="S121" s="63" t="s">
        <v>8</v>
      </c>
      <c r="T121" s="468">
        <f>①建築物報告書!T109</f>
        <v>0</v>
      </c>
      <c r="U121" s="468"/>
      <c r="V121" s="468"/>
      <c r="W121" s="468"/>
      <c r="X121" s="468"/>
      <c r="Y121" s="468"/>
      <c r="Z121" s="63" t="s">
        <v>83</v>
      </c>
      <c r="AC121" s="63" t="s">
        <v>8</v>
      </c>
      <c r="AD121" s="469">
        <f>①建築物報告書!AD109</f>
        <v>0</v>
      </c>
      <c r="AE121" s="469"/>
      <c r="AF121" s="469"/>
      <c r="AG121" s="469"/>
      <c r="AH121" s="469"/>
      <c r="AI121" s="469"/>
      <c r="AJ121" s="469"/>
      <c r="AK121" s="63" t="s">
        <v>174</v>
      </c>
      <c r="AL121" s="63" t="s">
        <v>83</v>
      </c>
    </row>
    <row r="122" spans="1:46" ht="13.5" customHeight="1">
      <c r="S122" s="63" t="s">
        <v>8</v>
      </c>
      <c r="T122" s="468">
        <f>①建築物報告書!T110</f>
        <v>0</v>
      </c>
      <c r="U122" s="468"/>
      <c r="V122" s="468"/>
      <c r="W122" s="468"/>
      <c r="X122" s="468"/>
      <c r="Y122" s="468"/>
      <c r="Z122" s="63" t="s">
        <v>83</v>
      </c>
      <c r="AC122" s="63" t="s">
        <v>8</v>
      </c>
      <c r="AD122" s="469">
        <f>①建築物報告書!AD110</f>
        <v>0</v>
      </c>
      <c r="AE122" s="469"/>
      <c r="AF122" s="469"/>
      <c r="AG122" s="469"/>
      <c r="AH122" s="469"/>
      <c r="AI122" s="469"/>
      <c r="AJ122" s="469"/>
      <c r="AK122" s="63" t="s">
        <v>174</v>
      </c>
      <c r="AL122" s="63" t="s">
        <v>83</v>
      </c>
    </row>
    <row r="123" spans="1:46" ht="1.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row>
    <row r="124" spans="1:46" ht="2.25" customHeight="1"/>
    <row r="125" spans="1:46" ht="13.5" customHeight="1">
      <c r="A125" s="63" t="s">
        <v>57</v>
      </c>
      <c r="B125" s="63">
        <v>4</v>
      </c>
      <c r="C125" s="63" t="s">
        <v>59</v>
      </c>
      <c r="D125" s="63" t="s">
        <v>272</v>
      </c>
      <c r="E125" s="63" t="s">
        <v>273</v>
      </c>
      <c r="F125" s="63" t="s">
        <v>124</v>
      </c>
      <c r="G125" s="63" t="s">
        <v>125</v>
      </c>
      <c r="H125" s="63" t="s">
        <v>24</v>
      </c>
      <c r="I125" s="63" t="s">
        <v>73</v>
      </c>
      <c r="J125" s="63" t="s">
        <v>27</v>
      </c>
      <c r="K125" s="63" t="s">
        <v>77</v>
      </c>
      <c r="L125" s="63" t="s">
        <v>91</v>
      </c>
      <c r="M125" s="63" t="s">
        <v>52</v>
      </c>
      <c r="O125" s="113">
        <f>①建築物報告書!O113:P113</f>
        <v>0</v>
      </c>
      <c r="P125" s="63" t="s">
        <v>191</v>
      </c>
      <c r="Q125" s="63" t="s">
        <v>189</v>
      </c>
      <c r="R125" s="63" t="s">
        <v>272</v>
      </c>
      <c r="S125" s="63" t="s">
        <v>273</v>
      </c>
      <c r="T125" s="63" t="s">
        <v>124</v>
      </c>
      <c r="U125" s="63" t="s">
        <v>125</v>
      </c>
      <c r="V125" s="63" t="s">
        <v>24</v>
      </c>
      <c r="AE125" s="113">
        <f>①建築物報告書!AF113</f>
        <v>0</v>
      </c>
      <c r="AF125" s="63" t="s">
        <v>187</v>
      </c>
      <c r="AG125" s="63" t="s">
        <v>117</v>
      </c>
      <c r="AH125" s="63" t="s">
        <v>199</v>
      </c>
      <c r="AI125" s="63" t="s">
        <v>274</v>
      </c>
      <c r="AJ125" s="63" t="s">
        <v>124</v>
      </c>
      <c r="AK125" s="63" t="s">
        <v>125</v>
      </c>
      <c r="AL125" s="63" t="s">
        <v>24</v>
      </c>
    </row>
    <row r="126" spans="1:46" ht="2.25" customHeight="1"/>
    <row r="127" spans="1:46" ht="13.5" customHeight="1">
      <c r="O127" s="113">
        <f>①建築物報告書!O115</f>
        <v>0</v>
      </c>
      <c r="P127" s="62" t="s">
        <v>199</v>
      </c>
      <c r="Q127" s="62" t="s">
        <v>253</v>
      </c>
      <c r="R127" s="62" t="s">
        <v>126</v>
      </c>
      <c r="S127" s="62" t="s">
        <v>127</v>
      </c>
      <c r="T127" s="62" t="s">
        <v>128</v>
      </c>
      <c r="U127" s="62" t="s">
        <v>129</v>
      </c>
      <c r="V127" s="62" t="s">
        <v>124</v>
      </c>
      <c r="W127" s="62" t="s">
        <v>125</v>
      </c>
      <c r="X127" s="62" t="s">
        <v>24</v>
      </c>
      <c r="Y127" s="62" t="s">
        <v>8</v>
      </c>
      <c r="Z127" s="492">
        <f>①建築物報告書!Z115</f>
        <v>0</v>
      </c>
      <c r="AA127" s="492"/>
      <c r="AB127" s="492"/>
      <c r="AC127" s="62" t="s">
        <v>119</v>
      </c>
      <c r="AD127" s="62" t="s">
        <v>83</v>
      </c>
    </row>
    <row r="128" spans="1:46" ht="2.25" customHeight="1"/>
    <row r="129" spans="1:43" ht="13.5" customHeight="1">
      <c r="O129" s="113">
        <f>①建築物報告書!O117</f>
        <v>0</v>
      </c>
      <c r="P129" s="62" t="s">
        <v>119</v>
      </c>
      <c r="Q129" s="62" t="s">
        <v>126</v>
      </c>
      <c r="R129" s="62" t="s">
        <v>127</v>
      </c>
      <c r="S129" s="62" t="s">
        <v>128</v>
      </c>
      <c r="T129" s="62" t="s">
        <v>129</v>
      </c>
      <c r="U129" s="62" t="s">
        <v>124</v>
      </c>
      <c r="V129" s="62" t="s">
        <v>125</v>
      </c>
      <c r="W129" s="62" t="s">
        <v>24</v>
      </c>
      <c r="X129" s="62"/>
      <c r="Y129" s="62" t="s">
        <v>8</v>
      </c>
      <c r="Z129" s="492">
        <f>①建築物報告書!Z117</f>
        <v>0</v>
      </c>
      <c r="AA129" s="492"/>
      <c r="AB129" s="492"/>
      <c r="AC129" s="62" t="s">
        <v>119</v>
      </c>
      <c r="AD129" s="62" t="s">
        <v>83</v>
      </c>
      <c r="AE129" s="112"/>
      <c r="AF129" s="112"/>
      <c r="AG129" s="112"/>
      <c r="AH129" s="112"/>
      <c r="AI129" s="112"/>
      <c r="AJ129" s="112"/>
      <c r="AK129" s="112"/>
      <c r="AL129" s="112"/>
      <c r="AM129" s="112"/>
      <c r="AN129" s="112"/>
    </row>
    <row r="130" spans="1:43" ht="2.25" customHeight="1"/>
    <row r="131" spans="1:43" ht="13.5" customHeight="1">
      <c r="O131" s="113">
        <f>①建築物報告書!O119</f>
        <v>0</v>
      </c>
      <c r="P131" s="62" t="s">
        <v>129</v>
      </c>
      <c r="Q131" s="62" t="s">
        <v>130</v>
      </c>
      <c r="R131" s="62" t="s">
        <v>126</v>
      </c>
      <c r="S131" s="62" t="s">
        <v>127</v>
      </c>
      <c r="T131" s="62" t="s">
        <v>128</v>
      </c>
      <c r="U131" s="62" t="s">
        <v>129</v>
      </c>
      <c r="V131" s="62" t="s">
        <v>124</v>
      </c>
      <c r="W131" s="62" t="s">
        <v>125</v>
      </c>
      <c r="X131" s="62" t="s">
        <v>24</v>
      </c>
      <c r="Y131" s="106"/>
      <c r="Z131" s="106"/>
      <c r="AA131" s="106"/>
    </row>
    <row r="132" spans="1:43" ht="2.25" customHeight="1"/>
    <row r="133" spans="1:43" ht="13.5" customHeight="1">
      <c r="O133" s="113">
        <f>①建築物報告書!O121</f>
        <v>0</v>
      </c>
      <c r="P133" s="118" t="s">
        <v>109</v>
      </c>
      <c r="Q133" s="63" t="s">
        <v>27</v>
      </c>
      <c r="R133" s="63" t="s">
        <v>82</v>
      </c>
      <c r="S133" s="63" t="s">
        <v>8</v>
      </c>
      <c r="T133" s="471">
        <f>①建築物報告書!T121</f>
        <v>0</v>
      </c>
      <c r="U133" s="471"/>
      <c r="V133" s="471"/>
      <c r="W133" s="471"/>
      <c r="X133" s="471"/>
      <c r="Y133" s="471"/>
      <c r="Z133" s="471"/>
      <c r="AA133" s="471"/>
      <c r="AB133" s="471"/>
      <c r="AC133" s="471"/>
      <c r="AD133" s="471"/>
      <c r="AE133" s="471"/>
      <c r="AF133" s="471"/>
      <c r="AG133" s="471"/>
      <c r="AH133" s="471"/>
      <c r="AI133" s="471"/>
      <c r="AJ133" s="471"/>
      <c r="AK133" s="471"/>
      <c r="AL133" s="471"/>
      <c r="AM133" s="471"/>
      <c r="AN133" s="471"/>
      <c r="AO133" s="496"/>
      <c r="AP133" s="63" t="s">
        <v>83</v>
      </c>
    </row>
    <row r="134" spans="1:43" ht="2.2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row>
    <row r="135" spans="1:43" ht="13.5" customHeight="1">
      <c r="A135" s="63" t="s">
        <v>57</v>
      </c>
      <c r="B135" s="63">
        <v>5</v>
      </c>
      <c r="C135" s="63" t="s">
        <v>59</v>
      </c>
      <c r="D135" s="63" t="s">
        <v>275</v>
      </c>
      <c r="E135" s="63" t="s">
        <v>21</v>
      </c>
      <c r="F135" s="63" t="s">
        <v>168</v>
      </c>
      <c r="G135" s="63" t="s">
        <v>247</v>
      </c>
      <c r="H135" s="63" t="s">
        <v>21</v>
      </c>
      <c r="I135" s="63" t="s">
        <v>168</v>
      </c>
      <c r="J135" s="63" t="s">
        <v>91</v>
      </c>
      <c r="K135" s="63" t="s">
        <v>92</v>
      </c>
      <c r="L135" s="63" t="s">
        <v>276</v>
      </c>
      <c r="M135" s="63" t="s">
        <v>277</v>
      </c>
      <c r="N135" s="63" t="s">
        <v>73</v>
      </c>
      <c r="O135" s="63" t="s">
        <v>27</v>
      </c>
      <c r="P135" s="63" t="s">
        <v>278</v>
      </c>
      <c r="Q135" s="63" t="s">
        <v>279</v>
      </c>
      <c r="R135" s="63" t="s">
        <v>52</v>
      </c>
      <c r="AQ135" s="108"/>
    </row>
    <row r="136" spans="1:43" ht="13.5" customHeight="1">
      <c r="B136" s="495" t="str">
        <f>①建築物報告書!B125</f>
        <v>昭和 ・ 平成  ・ 令和</v>
      </c>
      <c r="C136" s="495"/>
      <c r="D136" s="495"/>
      <c r="E136" s="495"/>
      <c r="F136" s="495"/>
      <c r="G136" s="495"/>
      <c r="H136" s="495"/>
      <c r="I136" s="470">
        <f>①建築物報告書!I125</f>
        <v>0</v>
      </c>
      <c r="J136" s="470"/>
      <c r="K136" s="63" t="s">
        <v>44</v>
      </c>
      <c r="L136" s="487">
        <f>①建築物報告書!L125</f>
        <v>0</v>
      </c>
      <c r="M136" s="487"/>
      <c r="N136" s="63" t="s">
        <v>45</v>
      </c>
      <c r="O136" s="487">
        <f>①建築物報告書!O125</f>
        <v>0</v>
      </c>
      <c r="P136" s="487"/>
      <c r="Q136" s="63" t="s">
        <v>46</v>
      </c>
      <c r="S136" s="63" t="s">
        <v>98</v>
      </c>
      <c r="T136" s="63" t="s">
        <v>99</v>
      </c>
      <c r="U136" s="63" t="s">
        <v>8</v>
      </c>
      <c r="V136" s="468">
        <f>①建築物報告書!V125</f>
        <v>0</v>
      </c>
      <c r="W136" s="468"/>
      <c r="X136" s="468"/>
      <c r="Y136" s="468"/>
      <c r="Z136" s="468"/>
      <c r="AA136" s="468"/>
      <c r="AB136" s="468"/>
      <c r="AC136" s="468"/>
      <c r="AD136" s="468"/>
      <c r="AE136" s="468"/>
      <c r="AF136" s="468"/>
      <c r="AG136" s="468"/>
      <c r="AH136" s="468"/>
      <c r="AI136" s="468"/>
      <c r="AJ136" s="468"/>
      <c r="AK136" s="468"/>
      <c r="AL136" s="468"/>
      <c r="AM136" s="468"/>
      <c r="AN136" s="468"/>
      <c r="AO136" s="468"/>
      <c r="AP136" s="63" t="s">
        <v>83</v>
      </c>
    </row>
    <row r="137" spans="1:43" ht="13.5" customHeight="1">
      <c r="B137" s="495" t="str">
        <f>①建築物報告書!B126</f>
        <v>昭和 ・ 平成  ・ 令和</v>
      </c>
      <c r="C137" s="495"/>
      <c r="D137" s="495"/>
      <c r="E137" s="495"/>
      <c r="F137" s="495"/>
      <c r="G137" s="495"/>
      <c r="H137" s="495"/>
      <c r="I137" s="470">
        <f>①建築物報告書!I126</f>
        <v>0</v>
      </c>
      <c r="J137" s="470"/>
      <c r="K137" s="63" t="s">
        <v>44</v>
      </c>
      <c r="L137" s="487">
        <f>①建築物報告書!L126</f>
        <v>0</v>
      </c>
      <c r="M137" s="487"/>
      <c r="N137" s="63" t="s">
        <v>45</v>
      </c>
      <c r="O137" s="487">
        <f>①建築物報告書!O126</f>
        <v>0</v>
      </c>
      <c r="P137" s="487"/>
      <c r="Q137" s="63" t="s">
        <v>46</v>
      </c>
      <c r="S137" s="63" t="s">
        <v>98</v>
      </c>
      <c r="T137" s="63" t="s">
        <v>99</v>
      </c>
      <c r="U137" s="63" t="s">
        <v>8</v>
      </c>
      <c r="V137" s="468">
        <f>①建築物報告書!V126</f>
        <v>0</v>
      </c>
      <c r="W137" s="468"/>
      <c r="X137" s="468"/>
      <c r="Y137" s="468"/>
      <c r="Z137" s="468"/>
      <c r="AA137" s="468"/>
      <c r="AB137" s="468"/>
      <c r="AC137" s="468"/>
      <c r="AD137" s="468"/>
      <c r="AE137" s="468"/>
      <c r="AF137" s="468"/>
      <c r="AG137" s="468"/>
      <c r="AH137" s="468"/>
      <c r="AI137" s="468"/>
      <c r="AJ137" s="468"/>
      <c r="AK137" s="468"/>
      <c r="AL137" s="468"/>
      <c r="AM137" s="468"/>
      <c r="AN137" s="468"/>
      <c r="AO137" s="468"/>
      <c r="AP137" s="63" t="s">
        <v>83</v>
      </c>
    </row>
    <row r="138" spans="1:43" ht="13.5" customHeight="1">
      <c r="B138" s="495" t="str">
        <f>①建築物報告書!B127</f>
        <v>昭和 ・ 平成  ・ 令和</v>
      </c>
      <c r="C138" s="495"/>
      <c r="D138" s="495"/>
      <c r="E138" s="495"/>
      <c r="F138" s="495"/>
      <c r="G138" s="495"/>
      <c r="H138" s="495"/>
      <c r="I138" s="470">
        <f>①建築物報告書!I127</f>
        <v>0</v>
      </c>
      <c r="J138" s="470"/>
      <c r="K138" s="63" t="s">
        <v>44</v>
      </c>
      <c r="L138" s="487">
        <f>①建築物報告書!L127</f>
        <v>0</v>
      </c>
      <c r="M138" s="487"/>
      <c r="N138" s="63" t="s">
        <v>45</v>
      </c>
      <c r="O138" s="487">
        <f>①建築物報告書!O127</f>
        <v>0</v>
      </c>
      <c r="P138" s="487"/>
      <c r="Q138" s="63" t="s">
        <v>46</v>
      </c>
      <c r="S138" s="63" t="s">
        <v>98</v>
      </c>
      <c r="T138" s="63" t="s">
        <v>99</v>
      </c>
      <c r="U138" s="63" t="s">
        <v>8</v>
      </c>
      <c r="V138" s="468">
        <f>①建築物報告書!V127</f>
        <v>0</v>
      </c>
      <c r="W138" s="468"/>
      <c r="X138" s="468"/>
      <c r="Y138" s="468"/>
      <c r="Z138" s="468"/>
      <c r="AA138" s="468"/>
      <c r="AB138" s="468"/>
      <c r="AC138" s="468"/>
      <c r="AD138" s="468"/>
      <c r="AE138" s="468"/>
      <c r="AF138" s="468"/>
      <c r="AG138" s="468"/>
      <c r="AH138" s="468"/>
      <c r="AI138" s="468"/>
      <c r="AJ138" s="468"/>
      <c r="AK138" s="468"/>
      <c r="AL138" s="468"/>
      <c r="AM138" s="468"/>
      <c r="AN138" s="468"/>
      <c r="AO138" s="468"/>
      <c r="AP138" s="63" t="s">
        <v>83</v>
      </c>
    </row>
    <row r="139" spans="1:43" ht="15.75" customHeight="1">
      <c r="A139" s="107"/>
      <c r="B139" s="500" t="str">
        <f>①建築物報告書!B128</f>
        <v>昭和 ・ 平成  ・ 令和</v>
      </c>
      <c r="C139" s="500"/>
      <c r="D139" s="500"/>
      <c r="E139" s="500"/>
      <c r="F139" s="500"/>
      <c r="G139" s="500"/>
      <c r="H139" s="500"/>
      <c r="I139" s="501">
        <f>①建築物報告書!I128</f>
        <v>0</v>
      </c>
      <c r="J139" s="501"/>
      <c r="K139" s="107" t="s">
        <v>44</v>
      </c>
      <c r="L139" s="502">
        <f>①建築物報告書!L128</f>
        <v>0</v>
      </c>
      <c r="M139" s="502"/>
      <c r="N139" s="107" t="s">
        <v>45</v>
      </c>
      <c r="O139" s="502">
        <f>①建築物報告書!O128</f>
        <v>0</v>
      </c>
      <c r="P139" s="502"/>
      <c r="Q139" s="107" t="s">
        <v>46</v>
      </c>
      <c r="R139" s="107"/>
      <c r="S139" s="107" t="s">
        <v>98</v>
      </c>
      <c r="T139" s="107" t="s">
        <v>99</v>
      </c>
      <c r="U139" s="107" t="s">
        <v>8</v>
      </c>
      <c r="V139" s="503">
        <f>①建築物報告書!V128</f>
        <v>0</v>
      </c>
      <c r="W139" s="503"/>
      <c r="X139" s="503"/>
      <c r="Y139" s="503"/>
      <c r="Z139" s="503"/>
      <c r="AA139" s="503"/>
      <c r="AB139" s="503"/>
      <c r="AC139" s="503"/>
      <c r="AD139" s="503"/>
      <c r="AE139" s="503"/>
      <c r="AF139" s="503"/>
      <c r="AG139" s="503"/>
      <c r="AH139" s="503"/>
      <c r="AI139" s="503"/>
      <c r="AJ139" s="503"/>
      <c r="AK139" s="503"/>
      <c r="AL139" s="503"/>
      <c r="AM139" s="503"/>
      <c r="AN139" s="503"/>
      <c r="AO139" s="503"/>
      <c r="AP139" s="107" t="s">
        <v>83</v>
      </c>
      <c r="AQ139" s="107"/>
    </row>
    <row r="140" spans="1:43" ht="2.25" customHeight="1">
      <c r="K140" s="131"/>
      <c r="O140" s="131"/>
      <c r="P140" s="131"/>
    </row>
    <row r="141" spans="1:43" ht="13.5" customHeight="1">
      <c r="A141" s="63" t="s">
        <v>57</v>
      </c>
      <c r="B141" s="63">
        <v>6</v>
      </c>
      <c r="C141" s="63" t="s">
        <v>59</v>
      </c>
      <c r="D141" s="63" t="s">
        <v>10</v>
      </c>
      <c r="E141" s="63" t="s">
        <v>281</v>
      </c>
      <c r="F141" s="63" t="s">
        <v>282</v>
      </c>
      <c r="G141" s="63" t="s">
        <v>17</v>
      </c>
      <c r="H141" s="63" t="s">
        <v>27</v>
      </c>
      <c r="I141" s="63" t="s">
        <v>113</v>
      </c>
      <c r="J141" s="63" t="s">
        <v>131</v>
      </c>
      <c r="K141" s="63" t="s">
        <v>132</v>
      </c>
      <c r="L141" s="63" t="s">
        <v>133</v>
      </c>
      <c r="M141" s="63" t="s">
        <v>52</v>
      </c>
    </row>
    <row r="142" spans="1:43" ht="13.5" customHeight="1">
      <c r="B142" s="63" t="s">
        <v>57</v>
      </c>
      <c r="C142" s="63" t="s">
        <v>167</v>
      </c>
      <c r="D142" s="63" t="s">
        <v>59</v>
      </c>
      <c r="E142" s="63" t="s">
        <v>134</v>
      </c>
      <c r="F142" s="63" t="s">
        <v>135</v>
      </c>
      <c r="G142" s="63" t="s">
        <v>93</v>
      </c>
      <c r="H142" s="63" t="s">
        <v>99</v>
      </c>
      <c r="I142" s="63" t="s">
        <v>172</v>
      </c>
      <c r="J142" s="63" t="s">
        <v>283</v>
      </c>
      <c r="K142" s="63" t="s">
        <v>282</v>
      </c>
      <c r="L142" s="63" t="s">
        <v>17</v>
      </c>
      <c r="M142" s="63" t="s">
        <v>52</v>
      </c>
      <c r="P142" s="113">
        <f>①建築物報告書!O131</f>
        <v>0</v>
      </c>
      <c r="Q142" s="63" t="s">
        <v>136</v>
      </c>
      <c r="T142" s="63" t="s">
        <v>8</v>
      </c>
      <c r="U142" s="113">
        <f>①建築物報告書!T131</f>
        <v>0</v>
      </c>
      <c r="V142" s="63" t="s">
        <v>284</v>
      </c>
      <c r="W142" s="63" t="s">
        <v>119</v>
      </c>
      <c r="X142" s="63" t="s">
        <v>285</v>
      </c>
      <c r="Y142" s="63" t="s">
        <v>19</v>
      </c>
      <c r="Z142" s="63" t="s">
        <v>282</v>
      </c>
      <c r="AA142" s="63" t="s">
        <v>37</v>
      </c>
      <c r="AB142" s="63" t="s">
        <v>38</v>
      </c>
      <c r="AC142" s="63" t="s">
        <v>83</v>
      </c>
      <c r="AE142" s="113">
        <f>①建築物報告書!AD131</f>
        <v>0</v>
      </c>
      <c r="AF142" s="63" t="s">
        <v>137</v>
      </c>
    </row>
    <row r="143" spans="1:43" ht="2.25" customHeight="1"/>
    <row r="144" spans="1:43" ht="13.5" customHeight="1">
      <c r="B144" s="63" t="s">
        <v>57</v>
      </c>
      <c r="C144" s="63" t="s">
        <v>58</v>
      </c>
      <c r="D144" s="63" t="s">
        <v>59</v>
      </c>
      <c r="E144" s="63" t="s">
        <v>134</v>
      </c>
      <c r="F144" s="63" t="s">
        <v>135</v>
      </c>
      <c r="G144" s="63" t="s">
        <v>139</v>
      </c>
      <c r="H144" s="63" t="s">
        <v>125</v>
      </c>
      <c r="I144" s="63" t="s">
        <v>52</v>
      </c>
      <c r="P144" s="113">
        <f>①建築物報告書!O133</f>
        <v>0</v>
      </c>
      <c r="Q144" s="63" t="s">
        <v>136</v>
      </c>
      <c r="T144" s="113">
        <f>①建築物報告書!S133</f>
        <v>0</v>
      </c>
      <c r="U144" s="63" t="s">
        <v>137</v>
      </c>
    </row>
    <row r="145" spans="1:43" ht="13.5" customHeight="1">
      <c r="P145" s="63" t="s">
        <v>140</v>
      </c>
      <c r="Q145" s="63" t="s">
        <v>141</v>
      </c>
      <c r="R145" s="63" t="s">
        <v>63</v>
      </c>
      <c r="S145" s="63" t="s">
        <v>4</v>
      </c>
      <c r="T145" s="495" t="str">
        <f>①建築物報告書!S134</f>
        <v>昭和 ・ 平成  ・ 令和</v>
      </c>
      <c r="U145" s="495"/>
      <c r="V145" s="495"/>
      <c r="W145" s="495"/>
      <c r="X145" s="495"/>
      <c r="Y145" s="495"/>
      <c r="Z145" s="470">
        <f>①建築物報告書!Y134</f>
        <v>0</v>
      </c>
      <c r="AA145" s="470"/>
      <c r="AB145" s="63" t="s">
        <v>44</v>
      </c>
      <c r="AC145" s="487">
        <f>①建築物報告書!AB134</f>
        <v>0</v>
      </c>
      <c r="AD145" s="487"/>
      <c r="AE145" s="63" t="s">
        <v>45</v>
      </c>
      <c r="AF145" s="487">
        <f>①建築物報告書!AE134</f>
        <v>0</v>
      </c>
      <c r="AG145" s="487"/>
      <c r="AH145" s="63" t="s">
        <v>46</v>
      </c>
      <c r="AJ145" s="63" t="s">
        <v>0</v>
      </c>
      <c r="AK145" s="497">
        <f>①建築物報告書!AJ134</f>
        <v>0</v>
      </c>
      <c r="AL145" s="497"/>
      <c r="AM145" s="497"/>
      <c r="AN145" s="497"/>
      <c r="AO145" s="497"/>
      <c r="AP145" s="497"/>
      <c r="AQ145" s="63" t="s">
        <v>4</v>
      </c>
    </row>
    <row r="146" spans="1:43" ht="13.5" customHeight="1">
      <c r="P146" s="63" t="s">
        <v>140</v>
      </c>
      <c r="Q146" s="63" t="s">
        <v>141</v>
      </c>
      <c r="R146" s="63" t="s">
        <v>47</v>
      </c>
      <c r="T146" s="113">
        <f>①建築物報告書!S135</f>
        <v>0</v>
      </c>
      <c r="U146" s="63" t="s">
        <v>20</v>
      </c>
      <c r="V146" s="63" t="s">
        <v>21</v>
      </c>
      <c r="W146" s="63" t="s">
        <v>142</v>
      </c>
      <c r="X146" s="63" t="s">
        <v>116</v>
      </c>
      <c r="Y146" s="63" t="s">
        <v>73</v>
      </c>
      <c r="AA146" s="113">
        <f>①建築物報告書!Z135</f>
        <v>0</v>
      </c>
      <c r="AB146" s="63" t="s">
        <v>96</v>
      </c>
      <c r="AC146" s="63" t="s">
        <v>12</v>
      </c>
      <c r="AD146" s="63" t="s">
        <v>134</v>
      </c>
      <c r="AE146" s="63" t="s">
        <v>135</v>
      </c>
      <c r="AF146" s="63" t="s">
        <v>124</v>
      </c>
      <c r="AG146" s="63" t="s">
        <v>14</v>
      </c>
      <c r="AH146" s="63" t="s">
        <v>143</v>
      </c>
      <c r="AI146" s="63" t="s">
        <v>10</v>
      </c>
      <c r="AJ146" s="63" t="s">
        <v>8</v>
      </c>
      <c r="AK146" s="497">
        <f>①建築物報告書!AJ135</f>
        <v>0</v>
      </c>
      <c r="AL146" s="497"/>
      <c r="AM146" s="497"/>
      <c r="AN146" s="497"/>
      <c r="AO146" s="497"/>
      <c r="AP146" s="497"/>
      <c r="AQ146" s="63" t="s">
        <v>83</v>
      </c>
    </row>
    <row r="147" spans="1:43" ht="2.25" customHeight="1">
      <c r="AK147" s="106"/>
      <c r="AL147" s="106"/>
      <c r="AM147" s="106"/>
      <c r="AN147" s="106"/>
      <c r="AO147" s="106"/>
    </row>
    <row r="148" spans="1:43" ht="13.5" customHeight="1">
      <c r="B148" s="63" t="s">
        <v>57</v>
      </c>
      <c r="C148" s="63" t="s">
        <v>60</v>
      </c>
      <c r="D148" s="63" t="s">
        <v>59</v>
      </c>
      <c r="E148" s="63" t="s">
        <v>286</v>
      </c>
      <c r="F148" s="63" t="s">
        <v>287</v>
      </c>
      <c r="G148" s="63" t="s">
        <v>124</v>
      </c>
      <c r="H148" s="63" t="s">
        <v>14</v>
      </c>
      <c r="I148" s="63" t="s">
        <v>93</v>
      </c>
      <c r="J148" s="63" t="s">
        <v>99</v>
      </c>
      <c r="K148" s="63" t="s">
        <v>172</v>
      </c>
      <c r="L148" s="63" t="s">
        <v>283</v>
      </c>
      <c r="M148" s="63" t="s">
        <v>282</v>
      </c>
      <c r="N148" s="63" t="s">
        <v>17</v>
      </c>
      <c r="O148" s="63" t="s">
        <v>52</v>
      </c>
      <c r="P148" s="113">
        <f>①建築物報告書!P137</f>
        <v>0</v>
      </c>
      <c r="Q148" s="63" t="s">
        <v>136</v>
      </c>
      <c r="T148" s="113">
        <f>①建築物報告書!T137</f>
        <v>0</v>
      </c>
      <c r="U148" s="63" t="s">
        <v>137</v>
      </c>
      <c r="AK148" s="106"/>
      <c r="AL148" s="106"/>
      <c r="AM148" s="106"/>
      <c r="AN148" s="106"/>
      <c r="AO148" s="106"/>
    </row>
    <row r="149" spans="1:43" ht="2.25" customHeight="1">
      <c r="AK149" s="106"/>
      <c r="AL149" s="106"/>
      <c r="AM149" s="106"/>
      <c r="AN149" s="106"/>
      <c r="AO149" s="106"/>
    </row>
    <row r="150" spans="1:43" ht="13.5" customHeight="1">
      <c r="B150" s="63" t="s">
        <v>57</v>
      </c>
      <c r="C150" s="63" t="s">
        <v>90</v>
      </c>
      <c r="D150" s="63" t="s">
        <v>59</v>
      </c>
      <c r="E150" s="63" t="s">
        <v>124</v>
      </c>
      <c r="F150" s="63" t="s">
        <v>14</v>
      </c>
      <c r="G150" s="63" t="s">
        <v>139</v>
      </c>
      <c r="H150" s="63" t="s">
        <v>125</v>
      </c>
      <c r="I150" s="63" t="s">
        <v>52</v>
      </c>
      <c r="P150" s="113">
        <f>①建築物報告書!P139</f>
        <v>0</v>
      </c>
      <c r="Q150" s="63" t="s">
        <v>136</v>
      </c>
      <c r="T150" s="113">
        <f>①建築物報告書!T139</f>
        <v>0</v>
      </c>
      <c r="U150" s="63" t="s">
        <v>137</v>
      </c>
      <c r="AK150" s="106"/>
      <c r="AL150" s="106"/>
      <c r="AM150" s="106"/>
      <c r="AN150" s="106"/>
      <c r="AO150" s="106"/>
    </row>
    <row r="151" spans="1:43" ht="13.5" customHeight="1">
      <c r="P151" s="63" t="s">
        <v>140</v>
      </c>
      <c r="Q151" s="63" t="s">
        <v>141</v>
      </c>
      <c r="R151" s="63" t="s">
        <v>63</v>
      </c>
      <c r="S151" s="63" t="s">
        <v>4</v>
      </c>
      <c r="T151" s="495" t="str">
        <f>①建築物報告書!S140</f>
        <v>昭和 ・ 平成  ・ 令和</v>
      </c>
      <c r="U151" s="495"/>
      <c r="V151" s="495"/>
      <c r="W151" s="495"/>
      <c r="X151" s="495"/>
      <c r="Y151" s="495"/>
      <c r="Z151" s="470">
        <f>①建築物報告書!Y140</f>
        <v>0</v>
      </c>
      <c r="AA151" s="470"/>
      <c r="AB151" s="63" t="s">
        <v>44</v>
      </c>
      <c r="AC151" s="487">
        <f>①建築物報告書!AB140</f>
        <v>0</v>
      </c>
      <c r="AD151" s="487"/>
      <c r="AE151" s="63" t="s">
        <v>45</v>
      </c>
      <c r="AF151" s="487">
        <f>①建築物報告書!AE140</f>
        <v>0</v>
      </c>
      <c r="AG151" s="487"/>
      <c r="AH151" s="63" t="s">
        <v>46</v>
      </c>
      <c r="AJ151" s="63" t="s">
        <v>0</v>
      </c>
      <c r="AK151" s="497">
        <f>①建築物報告書!AJ140</f>
        <v>0</v>
      </c>
      <c r="AL151" s="497"/>
      <c r="AM151" s="497"/>
      <c r="AN151" s="497"/>
      <c r="AO151" s="497"/>
      <c r="AP151" s="497"/>
      <c r="AQ151" s="63" t="s">
        <v>4</v>
      </c>
    </row>
    <row r="152" spans="1:43" ht="13.5" customHeight="1">
      <c r="P152" s="63" t="s">
        <v>140</v>
      </c>
      <c r="Q152" s="63" t="s">
        <v>141</v>
      </c>
      <c r="R152" s="63" t="s">
        <v>47</v>
      </c>
      <c r="T152" s="113">
        <f>①建築物報告書!S141</f>
        <v>0</v>
      </c>
      <c r="U152" s="63" t="s">
        <v>20</v>
      </c>
      <c r="V152" s="63" t="s">
        <v>21</v>
      </c>
      <c r="W152" s="63" t="s">
        <v>142</v>
      </c>
      <c r="X152" s="63" t="s">
        <v>116</v>
      </c>
      <c r="Y152" s="63" t="s">
        <v>73</v>
      </c>
      <c r="AA152" s="113">
        <f>①建築物報告書!Z141</f>
        <v>0</v>
      </c>
      <c r="AB152" s="63" t="s">
        <v>96</v>
      </c>
      <c r="AC152" s="63" t="s">
        <v>12</v>
      </c>
      <c r="AD152" s="63" t="s">
        <v>134</v>
      </c>
      <c r="AE152" s="63" t="s">
        <v>135</v>
      </c>
      <c r="AF152" s="63" t="s">
        <v>124</v>
      </c>
      <c r="AG152" s="63" t="s">
        <v>14</v>
      </c>
      <c r="AH152" s="63" t="s">
        <v>143</v>
      </c>
      <c r="AI152" s="63" t="s">
        <v>10</v>
      </c>
      <c r="AJ152" s="63" t="s">
        <v>8</v>
      </c>
      <c r="AK152" s="497">
        <f>①建築物報告書!AJ141</f>
        <v>0</v>
      </c>
      <c r="AL152" s="497"/>
      <c r="AM152" s="497"/>
      <c r="AN152" s="497"/>
      <c r="AO152" s="497"/>
      <c r="AP152" s="497"/>
      <c r="AQ152" s="63" t="s">
        <v>83</v>
      </c>
    </row>
    <row r="153" spans="1:43" ht="2.25" customHeight="1"/>
    <row r="154" spans="1:43" ht="13.5" customHeight="1">
      <c r="B154" s="63" t="s">
        <v>57</v>
      </c>
      <c r="C154" s="63" t="s">
        <v>176</v>
      </c>
      <c r="D154" s="63" t="s">
        <v>59</v>
      </c>
      <c r="E154" s="63" t="s">
        <v>288</v>
      </c>
      <c r="F154" s="63" t="s">
        <v>289</v>
      </c>
      <c r="G154" s="63" t="s">
        <v>290</v>
      </c>
      <c r="H154" s="63" t="s">
        <v>129</v>
      </c>
      <c r="I154" s="63" t="s">
        <v>93</v>
      </c>
      <c r="J154" s="63" t="s">
        <v>10</v>
      </c>
      <c r="K154" s="63" t="s">
        <v>173</v>
      </c>
      <c r="L154" s="63" t="s">
        <v>95</v>
      </c>
      <c r="M154" s="63" t="s">
        <v>23</v>
      </c>
      <c r="N154" s="63" t="s">
        <v>291</v>
      </c>
      <c r="O154" s="63" t="s">
        <v>292</v>
      </c>
      <c r="P154" s="63" t="s">
        <v>185</v>
      </c>
      <c r="Q154" s="63" t="s">
        <v>293</v>
      </c>
      <c r="R154" s="63" t="s">
        <v>274</v>
      </c>
      <c r="S154" s="63" t="s">
        <v>52</v>
      </c>
      <c r="U154" s="113">
        <f>①建築物報告書!U143</f>
        <v>0</v>
      </c>
      <c r="V154" s="63" t="s">
        <v>136</v>
      </c>
      <c r="Y154" s="113">
        <f>①建築物報告書!Y143</f>
        <v>0</v>
      </c>
      <c r="Z154" s="63" t="s">
        <v>137</v>
      </c>
    </row>
    <row r="155" spans="1:43" ht="2.25" customHeight="1"/>
    <row r="156" spans="1:43" ht="13.5" customHeight="1">
      <c r="B156" s="63" t="s">
        <v>57</v>
      </c>
      <c r="C156" s="63" t="s">
        <v>177</v>
      </c>
      <c r="D156" s="63" t="s">
        <v>59</v>
      </c>
      <c r="E156" s="63" t="s">
        <v>144</v>
      </c>
      <c r="F156" s="63" t="s">
        <v>138</v>
      </c>
      <c r="G156" s="63" t="s">
        <v>27</v>
      </c>
      <c r="H156" s="63" t="s">
        <v>245</v>
      </c>
      <c r="I156" s="63" t="s">
        <v>14</v>
      </c>
      <c r="J156" s="63" t="s">
        <v>93</v>
      </c>
      <c r="K156" s="63" t="s">
        <v>10</v>
      </c>
      <c r="L156" s="63" t="s">
        <v>173</v>
      </c>
      <c r="M156" s="63" t="s">
        <v>95</v>
      </c>
      <c r="N156" s="63" t="s">
        <v>17</v>
      </c>
      <c r="O156" s="63" t="s">
        <v>145</v>
      </c>
      <c r="P156" s="63" t="s">
        <v>27</v>
      </c>
      <c r="Q156" s="63" t="s">
        <v>146</v>
      </c>
      <c r="R156" s="63" t="s">
        <v>172</v>
      </c>
      <c r="S156" s="63" t="s">
        <v>52</v>
      </c>
      <c r="U156" s="113">
        <f>①建築物報告書!U145</f>
        <v>0</v>
      </c>
      <c r="V156" s="63" t="s">
        <v>136</v>
      </c>
      <c r="Y156" s="113">
        <f>①建築物報告書!Y145</f>
        <v>0</v>
      </c>
      <c r="Z156" s="63" t="s">
        <v>137</v>
      </c>
      <c r="AC156" s="113">
        <f>①建築物報告書!AD145</f>
        <v>0</v>
      </c>
      <c r="AD156" s="63" t="s">
        <v>84</v>
      </c>
      <c r="AE156" s="63" t="s">
        <v>85</v>
      </c>
      <c r="AF156" s="63" t="s">
        <v>294</v>
      </c>
    </row>
    <row r="157" spans="1:43" ht="3.75" customHeight="1"/>
    <row r="158" spans="1:43" ht="13.5" customHeight="1">
      <c r="A158" s="108" t="s">
        <v>57</v>
      </c>
      <c r="B158" s="108">
        <v>7</v>
      </c>
      <c r="C158" s="108" t="s">
        <v>59</v>
      </c>
      <c r="D158" s="108" t="s">
        <v>188</v>
      </c>
      <c r="E158" s="108"/>
      <c r="F158" s="108" t="s">
        <v>147</v>
      </c>
      <c r="G158" s="108" t="s">
        <v>52</v>
      </c>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row>
    <row r="159" spans="1:43" ht="13.5" customHeight="1">
      <c r="B159" s="115"/>
      <c r="C159" s="498">
        <f>①建築物報告書!C148</f>
        <v>0</v>
      </c>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8"/>
      <c r="AL159" s="498"/>
      <c r="AM159" s="498"/>
      <c r="AN159" s="498"/>
      <c r="AO159" s="498"/>
      <c r="AP159" s="115"/>
    </row>
    <row r="160" spans="1:43" ht="12.75" customHeight="1">
      <c r="B160" s="115"/>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8"/>
      <c r="AL160" s="498"/>
      <c r="AM160" s="498"/>
      <c r="AN160" s="498"/>
      <c r="AO160" s="498"/>
      <c r="AP160" s="115"/>
    </row>
    <row r="161" spans="1:43" ht="13.5" customHeight="1">
      <c r="B161" s="115"/>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8"/>
      <c r="AJ161" s="498"/>
      <c r="AK161" s="498"/>
      <c r="AL161" s="498"/>
      <c r="AM161" s="498"/>
      <c r="AN161" s="498"/>
      <c r="AO161" s="498"/>
      <c r="AP161" s="115"/>
    </row>
    <row r="162" spans="1:43" ht="13.5" customHeight="1">
      <c r="B162" s="115"/>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8"/>
      <c r="AJ162" s="498"/>
      <c r="AK162" s="498"/>
      <c r="AL162" s="498"/>
      <c r="AM162" s="498"/>
      <c r="AN162" s="498"/>
      <c r="AO162" s="498"/>
      <c r="AP162" s="115"/>
    </row>
    <row r="163" spans="1:43" ht="13.5" customHeight="1">
      <c r="B163" s="115"/>
      <c r="C163" s="498"/>
      <c r="D163" s="498"/>
      <c r="E163" s="498"/>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8"/>
      <c r="AK163" s="498"/>
      <c r="AL163" s="498"/>
      <c r="AM163" s="498"/>
      <c r="AN163" s="498"/>
      <c r="AO163" s="498"/>
      <c r="AP163" s="115"/>
    </row>
    <row r="164" spans="1:43" ht="13.5" customHeight="1">
      <c r="A164" s="107"/>
      <c r="B164" s="119"/>
      <c r="C164" s="499"/>
      <c r="D164" s="499"/>
      <c r="E164" s="499"/>
      <c r="F164" s="499"/>
      <c r="G164" s="499"/>
      <c r="H164" s="499"/>
      <c r="I164" s="499"/>
      <c r="J164" s="499"/>
      <c r="K164" s="499"/>
      <c r="L164" s="499"/>
      <c r="M164" s="499"/>
      <c r="N164" s="499"/>
      <c r="O164" s="499"/>
      <c r="P164" s="499"/>
      <c r="Q164" s="499"/>
      <c r="R164" s="499"/>
      <c r="S164" s="499"/>
      <c r="T164" s="499"/>
      <c r="U164" s="499"/>
      <c r="V164" s="499"/>
      <c r="W164" s="499"/>
      <c r="X164" s="499"/>
      <c r="Y164" s="499"/>
      <c r="Z164" s="499"/>
      <c r="AA164" s="499"/>
      <c r="AB164" s="499"/>
      <c r="AC164" s="499"/>
      <c r="AD164" s="499"/>
      <c r="AE164" s="499"/>
      <c r="AF164" s="499"/>
      <c r="AG164" s="499"/>
      <c r="AH164" s="499"/>
      <c r="AI164" s="499"/>
      <c r="AJ164" s="499"/>
      <c r="AK164" s="499"/>
      <c r="AL164" s="499"/>
      <c r="AM164" s="499"/>
      <c r="AN164" s="499"/>
      <c r="AO164" s="499"/>
      <c r="AP164" s="119"/>
      <c r="AQ164" s="107"/>
    </row>
    <row r="165" spans="1:43" ht="13.5" customHeight="1">
      <c r="B165" s="63" t="s">
        <v>8</v>
      </c>
      <c r="C165" s="63" t="s">
        <v>634</v>
      </c>
      <c r="D165" s="63" t="s">
        <v>635</v>
      </c>
      <c r="E165" s="63" t="s">
        <v>83</v>
      </c>
    </row>
    <row r="166" spans="1:43" ht="13.5" customHeight="1">
      <c r="A166" s="110" t="s">
        <v>636</v>
      </c>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c r="AO166" s="110"/>
      <c r="AP166" s="110"/>
    </row>
    <row r="167" spans="1:43" ht="12.75" customHeight="1">
      <c r="A167" s="110" t="s">
        <v>637</v>
      </c>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row>
    <row r="168" spans="1:43" ht="12.75" customHeight="1">
      <c r="A168" s="110" t="s">
        <v>638</v>
      </c>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row>
  </sheetData>
  <sheetProtection password="C663" sheet="1" objects="1" scenarios="1" selectLockedCells="1" selectUnlockedCells="1"/>
  <mergeCells count="162">
    <mergeCell ref="N118:O118"/>
    <mergeCell ref="AK152:AP152"/>
    <mergeCell ref="C159:AO164"/>
    <mergeCell ref="AK146:AP146"/>
    <mergeCell ref="T151:Y151"/>
    <mergeCell ref="Z151:AA151"/>
    <mergeCell ref="AC151:AD151"/>
    <mergeCell ref="AF151:AG151"/>
    <mergeCell ref="AK151:AP151"/>
    <mergeCell ref="T145:Y145"/>
    <mergeCell ref="Z145:AA145"/>
    <mergeCell ref="AC145:AD145"/>
    <mergeCell ref="AF145:AG145"/>
    <mergeCell ref="AK145:AP145"/>
    <mergeCell ref="B139:H139"/>
    <mergeCell ref="I139:J139"/>
    <mergeCell ref="L139:M139"/>
    <mergeCell ref="O139:P139"/>
    <mergeCell ref="V139:AO139"/>
    <mergeCell ref="B138:H138"/>
    <mergeCell ref="I138:J138"/>
    <mergeCell ref="L138:M138"/>
    <mergeCell ref="O138:P138"/>
    <mergeCell ref="V138:AO138"/>
    <mergeCell ref="B137:H137"/>
    <mergeCell ref="I137:J137"/>
    <mergeCell ref="L137:M137"/>
    <mergeCell ref="O137:P137"/>
    <mergeCell ref="V137:AO137"/>
    <mergeCell ref="Z129:AB129"/>
    <mergeCell ref="T133:AO133"/>
    <mergeCell ref="B136:H136"/>
    <mergeCell ref="I136:J136"/>
    <mergeCell ref="L136:M136"/>
    <mergeCell ref="O136:P136"/>
    <mergeCell ref="V136:AO136"/>
    <mergeCell ref="T121:Y121"/>
    <mergeCell ref="AD121:AJ121"/>
    <mergeCell ref="T122:Y122"/>
    <mergeCell ref="AD122:AJ122"/>
    <mergeCell ref="Z127:AB127"/>
    <mergeCell ref="N119:O119"/>
    <mergeCell ref="T119:Y119"/>
    <mergeCell ref="AD119:AJ119"/>
    <mergeCell ref="F120:G120"/>
    <mergeCell ref="T120:Y120"/>
    <mergeCell ref="AD120:AJ120"/>
    <mergeCell ref="N112:O112"/>
    <mergeCell ref="T112:Y112"/>
    <mergeCell ref="AD112:AJ112"/>
    <mergeCell ref="N117:O117"/>
    <mergeCell ref="T117:Y117"/>
    <mergeCell ref="AD117:AJ117"/>
    <mergeCell ref="N115:O115"/>
    <mergeCell ref="T115:Y115"/>
    <mergeCell ref="AD115:AJ115"/>
    <mergeCell ref="N116:O116"/>
    <mergeCell ref="T116:Y116"/>
    <mergeCell ref="AD116:AJ116"/>
    <mergeCell ref="R68:S68"/>
    <mergeCell ref="T68:U68"/>
    <mergeCell ref="W68:X68"/>
    <mergeCell ref="Z68:AA68"/>
    <mergeCell ref="R70:S70"/>
    <mergeCell ref="T70:U70"/>
    <mergeCell ref="W70:X70"/>
    <mergeCell ref="Z70:AA70"/>
    <mergeCell ref="R64:S64"/>
    <mergeCell ref="T64:U64"/>
    <mergeCell ref="W64:X64"/>
    <mergeCell ref="Z64:AA64"/>
    <mergeCell ref="R66:S66"/>
    <mergeCell ref="T66:U66"/>
    <mergeCell ref="W66:X66"/>
    <mergeCell ref="Z66:AA66"/>
    <mergeCell ref="F40:G40"/>
    <mergeCell ref="K40:AP40"/>
    <mergeCell ref="K30:R30"/>
    <mergeCell ref="F31:G31"/>
    <mergeCell ref="F48:G48"/>
    <mergeCell ref="M48:AP48"/>
    <mergeCell ref="M49:AP49"/>
    <mergeCell ref="M50:AP50"/>
    <mergeCell ref="X41:AB41"/>
    <mergeCell ref="AI41:AO41"/>
    <mergeCell ref="K42:R42"/>
    <mergeCell ref="F43:G43"/>
    <mergeCell ref="K43:AP43"/>
    <mergeCell ref="K44:V44"/>
    <mergeCell ref="K36:M36"/>
    <mergeCell ref="Z36:AD36"/>
    <mergeCell ref="AI36:AO36"/>
    <mergeCell ref="K41:M41"/>
    <mergeCell ref="K31:AP31"/>
    <mergeCell ref="K32:V32"/>
    <mergeCell ref="F28:G28"/>
    <mergeCell ref="K28:AP28"/>
    <mergeCell ref="X29:AB29"/>
    <mergeCell ref="AI29:AO29"/>
    <mergeCell ref="K19:AP19"/>
    <mergeCell ref="K24:M24"/>
    <mergeCell ref="Z24:AD24"/>
    <mergeCell ref="AI24:AO24"/>
    <mergeCell ref="AI25:AO25"/>
    <mergeCell ref="K29:M29"/>
    <mergeCell ref="T111:Y111"/>
    <mergeCell ref="AD111:AJ111"/>
    <mergeCell ref="M59:AP59"/>
    <mergeCell ref="R63:S63"/>
    <mergeCell ref="T63:U63"/>
    <mergeCell ref="W63:X63"/>
    <mergeCell ref="Z63:AA63"/>
    <mergeCell ref="M51:AP51"/>
    <mergeCell ref="M9:AP9"/>
    <mergeCell ref="M10:AP10"/>
    <mergeCell ref="M26:AP26"/>
    <mergeCell ref="M27:AP27"/>
    <mergeCell ref="AI37:AO37"/>
    <mergeCell ref="M38:AP38"/>
    <mergeCell ref="M39:AP39"/>
    <mergeCell ref="M56:AP56"/>
    <mergeCell ref="S58:T58"/>
    <mergeCell ref="U58:V58"/>
    <mergeCell ref="X58:Y58"/>
    <mergeCell ref="K11:W11"/>
    <mergeCell ref="K12:AP12"/>
    <mergeCell ref="M16:AP16"/>
    <mergeCell ref="M17:AP17"/>
    <mergeCell ref="K18:W18"/>
    <mergeCell ref="N77:AA77"/>
    <mergeCell ref="AC77:AP77"/>
    <mergeCell ref="N79:AA79"/>
    <mergeCell ref="AC79:AP79"/>
    <mergeCell ref="N81:AA81"/>
    <mergeCell ref="AC81:AP81"/>
    <mergeCell ref="M95:AP95"/>
    <mergeCell ref="M103:S103"/>
    <mergeCell ref="M104:S104"/>
    <mergeCell ref="T118:Y118"/>
    <mergeCell ref="AD118:AJ118"/>
    <mergeCell ref="M105:S105"/>
    <mergeCell ref="N109:O109"/>
    <mergeCell ref="T109:Y109"/>
    <mergeCell ref="AD109:AJ109"/>
    <mergeCell ref="N110:O110"/>
    <mergeCell ref="T110:Y110"/>
    <mergeCell ref="AA83:AB83"/>
    <mergeCell ref="AD101:AL101"/>
    <mergeCell ref="Q102:S102"/>
    <mergeCell ref="Z102:AB102"/>
    <mergeCell ref="Y83:Z83"/>
    <mergeCell ref="AD83:AE83"/>
    <mergeCell ref="X85:AN85"/>
    <mergeCell ref="Q94:AE94"/>
    <mergeCell ref="N113:O113"/>
    <mergeCell ref="T113:Y113"/>
    <mergeCell ref="AD113:AJ113"/>
    <mergeCell ref="N114:O114"/>
    <mergeCell ref="T114:Y114"/>
    <mergeCell ref="AD114:AJ114"/>
    <mergeCell ref="AD110:AJ110"/>
    <mergeCell ref="N111:O111"/>
  </mergeCells>
  <phoneticPr fontId="2"/>
  <dataValidations count="1">
    <dataValidation type="list" allowBlank="1" showInputMessage="1" showErrorMessage="1" sqref="P147">
      <formula1>$AT$48</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87" max="16383" man="1"/>
  </rowBreaks>
  <colBreaks count="2" manualBreakCount="2">
    <brk id="44" max="175" man="1"/>
    <brk id="4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①建築物報告書</vt:lpstr>
      <vt:lpstr>①-2別紙</vt:lpstr>
      <vt:lpstr>②調査結果表（令和7年7月1日施行）</vt:lpstr>
      <vt:lpstr>③調査結果図</vt:lpstr>
      <vt:lpstr>④関係写真</vt:lpstr>
      <vt:lpstr>⑤建築物概要書（入力不要）</vt:lpstr>
      <vt:lpstr>'①-2別紙'!Print_Area</vt:lpstr>
      <vt:lpstr>①建築物報告書!Print_Area</vt:lpstr>
      <vt:lpstr>'②調査結果表（令和7年7月1日施行）'!Print_Area</vt:lpstr>
      <vt:lpstr>'⑤建築物概要書（入力不要）'!Print_Area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下関市情報政策課</cp:lastModifiedBy>
  <cp:lastPrinted>2025-01-31T00:46:43Z</cp:lastPrinted>
  <dcterms:created xsi:type="dcterms:W3CDTF">2008-01-09T04:06:21Z</dcterms:created>
  <dcterms:modified xsi:type="dcterms:W3CDTF">2025-07-01T01:33:36Z</dcterms:modified>
</cp:coreProperties>
</file>