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<sst xmlns="http://schemas.openxmlformats.org/spreadsheetml/2006/main" xmlns:r="http://schemas.openxmlformats.org/officeDocument/2006/relationships" count="561" uniqueCount="561">
  <si>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</si>
  <si>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</si>
  <si>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</si>
  <si>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</si>
  <si>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</si>
  <si>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</si>
  <si>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</si>
  <si>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</si>
  <si>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</si>
  <si>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</si>
  <si>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</si>
  <si>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</si>
  <si>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</si>
  <si>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</si>
  <si>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</si>
  <si>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</si>
  <si>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</si>
  <si>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</si>
  <si>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</si>
  <si>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</si>
  <si>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</si>
  <si>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</si>
  <si>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</si>
  <si>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</si>
  <si>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</si>
  <si>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</si>
  <si>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</si>
  <si>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</si>
  <si>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</si>
  <si>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</si>
  <si>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</si>
  <si>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</si>
  <si>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</si>
  <si>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</si>
  <si>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</si>
  <si>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</si>
  <si>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</si>
  <si>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</si>
  <si>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</si>
  <si>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</si>
  <si>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</si>
  <si>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</si>
  <si>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</si>
  <si>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</si>
  <si>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</si>
  <si>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</si>
  <si>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</si>
  <si>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</si>
  <si>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</si>
  <si>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</si>
  <si>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</si>
  <si>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</si>
  <si>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</si>
  <si>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</si>
  <si>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</si>
  <si>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</si>
  <si>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</si>
  <si>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</si>
  <si>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</si>
  <si>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</si>
  <si>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</si>
  <si>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</si>
  <si>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</si>
  <si>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下関海洋少年団育成会</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</si>
  <si>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</si>
  <si>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ふるさとしものせき応援基金</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</si>
  <si>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</si>
  <si>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</si>
  <si>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</si>
  <si>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</si>
  <si>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海響みらい電力</t>
    <rPh sb="0" eb="2">
      <t>カイ</t>
    </rPh>
    <rPh sb="5" eb="7">
      <t>デンリョク</t>
    </rPh>
    <phoneticPr fontId="5"/>
  </si>
  <si>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</si>
  <si>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</si>
  <si>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</si>
  <si>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</si>
  <si>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</si>
  <si>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</si>
  <si>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</si>
  <si>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</si>
  <si>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</si>
  <si>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</si>
  <si>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</si>
  <si>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</si>
  <si>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</si>
  <si>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</si>
  <si>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</si>
  <si>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</si>
  <si>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</si>
  <si>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</si>
  <si>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</si>
  <si>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</si>
  <si>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</si>
  <si>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</si>
  <si>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</si>
  <si>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</si>
  <si>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</si>
  <si>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</si>
  <si>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</si>
  <si>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</si>
  <si>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</si>
  <si>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</si>
  <si>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</si>
  <si>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</si>
  <si>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</si>
  <si>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</si>
  <si>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</si>
  <si>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</si>
  <si>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</si>
  <si>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</si>
  <si>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</si>
  <si>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</si>
  <si>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</si>
  <si>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</si>
  <si>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</si>
  <si>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</si>
  <si>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</si>
  <si>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</si>
  <si>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</si>
  <si>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</si>
  <si>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</si>
  <si>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</si>
  <si>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</si>
  <si>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</si>
  <si>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</si>
  <si>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</si>
  <si>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</si>
  <si>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</si>
  <si>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</si>
  <si>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臨海土地造成事業特別会計</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</si>
  <si>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</si>
  <si>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</si>
  <si>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</si>
  <si>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</si>
  <si>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</si>
  <si>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</si>
  <si>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</si>
  <si>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</si>
  <si>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</si>
  <si>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</si>
  <si>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山口県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</si>
  <si>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</si>
  <si>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</si>
  <si>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軽自動車税</t>
  </si>
  <si>
    <t>中核市</t>
  </si>
  <si>
    <t>実質単年度収支</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</si>
  <si>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</si>
  <si>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</si>
  <si>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</si>
  <si>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</si>
  <si>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</si>
  <si>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</si>
  <si>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</si>
  <si>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</si>
  <si>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</si>
  <si>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</si>
  <si>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</si>
  <si>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</si>
  <si>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</si>
  <si>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</si>
  <si>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</si>
  <si>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</si>
  <si>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</si>
  <si>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</si>
  <si>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</si>
  <si>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</si>
  <si>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下関市</t>
  </si>
  <si>
    <t>　積立金</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</si>
  <si>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</si>
  <si>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</si>
  <si>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</si>
  <si>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</si>
  <si>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</si>
  <si>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市場</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</si>
  <si>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</si>
  <si>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</si>
  <si>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</si>
  <si>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</si>
  <si>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</si>
  <si>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</si>
  <si>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</si>
  <si>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</si>
  <si>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</si>
  <si>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</si>
  <si>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</si>
  <si>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</si>
  <si>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</si>
  <si>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</si>
  <si>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</si>
  <si>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</si>
  <si>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</si>
  <si>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</si>
  <si>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</si>
  <si>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</si>
  <si>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</si>
  <si>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</si>
  <si>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</si>
  <si>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</si>
  <si>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-5.0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</si>
  <si>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</si>
  <si>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</si>
  <si>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</si>
  <si>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</si>
  <si>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</si>
  <si>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</si>
  <si>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</si>
  <si>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</si>
  <si>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</si>
  <si>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豊田あぐりサービス</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</si>
  <si>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</si>
  <si>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</si>
  <si>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</si>
  <si>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</si>
  <si>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</si>
  <si>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</si>
  <si>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</si>
  <si>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</si>
  <si>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</si>
  <si>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</si>
  <si>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</si>
  <si>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</si>
  <si>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</si>
  <si>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</si>
  <si>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</si>
  <si>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</si>
  <si>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</si>
  <si>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</si>
  <si>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</si>
  <si>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</si>
  <si>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</si>
  <si>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</si>
  <si>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-1.4</t>
  </si>
  <si>
    <t>一般職員</t>
    <rPh sb="0" eb="2">
      <t>イッパン</t>
    </rPh>
    <rPh sb="2" eb="4">
      <t>ショクイン</t>
    </rPh>
    <phoneticPr fontId="5"/>
  </si>
  <si>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</si>
  <si>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</si>
  <si>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</si>
  <si>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</si>
  <si>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</si>
  <si>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</si>
  <si>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</si>
  <si>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山口県下関市</t>
  </si>
  <si>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</si>
  <si>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</si>
  <si>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</si>
  <si>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</si>
  <si>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</si>
  <si>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</si>
  <si>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</si>
  <si>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</si>
  <si>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</si>
  <si>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</si>
  <si>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</si>
  <si>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</si>
  <si>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</si>
  <si>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</si>
  <si>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</si>
  <si>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</si>
  <si>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</si>
  <si>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</si>
  <si>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</si>
  <si>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</si>
  <si>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</si>
  <si>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</si>
  <si>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</si>
  <si>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</si>
  <si>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工業用水道事業会計</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</si>
  <si>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</si>
  <si>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</si>
  <si>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</si>
  <si>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</si>
  <si>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</si>
  <si>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</si>
  <si>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</si>
  <si>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</si>
  <si>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</si>
  <si>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</si>
  <si>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</si>
  <si>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</si>
  <si>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</si>
  <si>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</si>
  <si>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</si>
  <si>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</si>
  <si>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</si>
  <si>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</si>
  <si>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</si>
  <si>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</si>
  <si>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</si>
  <si>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</si>
  <si>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</si>
  <si>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</si>
  <si>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</si>
  <si>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</si>
  <si>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</si>
  <si>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</si>
  <si>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</si>
  <si>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</si>
  <si>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</si>
  <si>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</si>
  <si>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</si>
  <si>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</si>
  <si>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</si>
  <si>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</si>
  <si>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</si>
  <si>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</si>
  <si>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</si>
  <si>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市立市民病院債管理特別会計</t>
  </si>
  <si>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</si>
  <si>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</si>
  <si>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</si>
  <si>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</si>
  <si>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</si>
  <si>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</si>
  <si>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</si>
  <si>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</si>
  <si>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</si>
  <si>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</si>
  <si>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</si>
  <si>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</si>
  <si>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</si>
  <si>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</si>
  <si>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</si>
  <si>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</si>
  <si>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</si>
  <si>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</si>
  <si>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</si>
  <si>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</si>
  <si>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</si>
  <si>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</si>
  <si>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</si>
  <si>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</si>
  <si>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</si>
  <si>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</si>
  <si>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</si>
  <si>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</si>
  <si>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</si>
  <si>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やまぐち農林振興公社</t>
  </si>
  <si>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</si>
  <si>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</si>
  <si>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</si>
  <si>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</si>
  <si>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</si>
  <si>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</si>
  <si>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</si>
  <si>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</si>
  <si>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</si>
  <si>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</si>
  <si>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</si>
  <si>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</si>
  <si>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</si>
  <si>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</si>
  <si>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</si>
  <si>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</si>
  <si>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</si>
  <si>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</si>
  <si>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</si>
  <si>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</si>
  <si>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</si>
  <si>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</si>
  <si>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</si>
  <si>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</si>
  <si>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</si>
  <si>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</si>
  <si>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</si>
  <si>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</si>
  <si>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</si>
  <si>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</si>
  <si>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</si>
  <si>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</si>
  <si>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</si>
  <si>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</si>
  <si>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</si>
  <si>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</si>
  <si>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</si>
  <si>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</si>
  <si>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</si>
  <si>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</si>
  <si>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</si>
  <si>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</si>
  <si>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</si>
  <si>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</si>
  <si>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</si>
  <si>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</si>
  <si>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</si>
  <si>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</si>
  <si>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</si>
  <si>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</si>
  <si>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下関市公営施設管理公社</t>
  </si>
  <si>
    <t>　震災復興特別交付税</t>
  </si>
  <si>
    <t>　　水利地益税等</t>
  </si>
  <si>
    <t>増減率(%)(B)</t>
    <rPh sb="0" eb="3">
      <t>ゾウゲンリツ</t>
    </rPh>
    <phoneticPr fontId="5"/>
  </si>
  <si>
    <t>義務的経費計</t>
    <rPh sb="0" eb="3">
      <t>ギムテキ</t>
    </rPh>
    <rPh sb="3" eb="5">
      <t>ケイヒ</t>
    </rPh>
    <rPh sb="5" eb="6">
      <t>ケイ</t>
    </rPh>
    <phoneticPr fontId="5"/>
  </si>
  <si>
    <t>　公債費</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</si>
  <si>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</si>
  <si>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</si>
  <si>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</si>
  <si>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</si>
  <si>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</si>
  <si>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</si>
  <si>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</si>
  <si>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</si>
  <si>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</si>
  <si>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</si>
  <si>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</si>
  <si>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</si>
  <si>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</si>
  <si>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</si>
  <si>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</si>
  <si>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</si>
  <si>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</si>
  <si>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</si>
  <si>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</si>
  <si>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</si>
  <si>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</si>
  <si>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</si>
  <si>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</si>
  <si>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0.21</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</si>
  <si>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</si>
  <si>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</si>
  <si>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</si>
  <si>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</si>
  <si>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</si>
  <si>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</si>
  <si>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</si>
  <si>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</si>
  <si>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</si>
  <si>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山口県市町総合事務組合（一般会計）</t>
  </si>
  <si>
    <t>加入世帯数(世帯)</t>
  </si>
  <si>
    <t>ボートレース事業会計</t>
  </si>
  <si>
    <t>　繰出金</t>
  </si>
  <si>
    <t>　うち減収補塡債(特例分)</t>
    <rPh sb="4" eb="5">
      <t>シュウ</t>
    </rPh>
    <rPh sb="9" eb="10">
      <t>トク</t>
    </rPh>
    <rPh sb="10" eb="11">
      <t>レイ</t>
    </rPh>
    <rPh sb="11" eb="12">
      <t>ブン</t>
    </rPh>
    <phoneticPr fontId="36"/>
  </si>
  <si>
    <t>港湾整備</t>
  </si>
  <si>
    <t>　うち臨時財政対策債</t>
  </si>
  <si>
    <t>歳入合計</t>
  </si>
  <si>
    <t>被保険者
1人当り</t>
  </si>
  <si>
    <t>保険税(料)収入額</t>
  </si>
  <si>
    <t>市場特別会計</t>
  </si>
  <si>
    <t>国民健康保険</t>
  </si>
  <si>
    <t>その他</t>
  </si>
  <si>
    <t>母子父子寡婦福祉資金貸付事業特別会計</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</si>
  <si>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</si>
  <si>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</si>
  <si>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</si>
  <si>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</si>
  <si>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</si>
  <si>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</si>
  <si>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</si>
  <si>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</si>
  <si>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</si>
  <si>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</si>
  <si>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</si>
  <si>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観光施設事業特別会計</t>
  </si>
  <si>
    <t>他会計等
からの
繰入金</t>
    <rPh sb="9" eb="11">
      <t>クリイレ</t>
    </rPh>
    <rPh sb="11" eb="12">
      <t>キン</t>
    </rPh>
    <phoneticPr fontId="33"/>
  </si>
  <si>
    <t>公債管理特別会計</t>
  </si>
  <si>
    <t>人口１人当たり決算額</t>
    <rPh sb="0" eb="2">
      <t>ジンコウ</t>
    </rPh>
    <rPh sb="2" eb="4">
      <t>ヒトリ</t>
    </rPh>
    <rPh sb="4" eb="5">
      <t>ア</t>
    </rPh>
    <rPh sb="7" eb="10">
      <t>ケッサンガク</t>
    </rPh>
    <phoneticPr fontId="5"/>
  </si>
  <si>
    <t>地方債
現在高</t>
  </si>
  <si>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</si>
  <si>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</si>
  <si>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</si>
  <si>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</si>
  <si>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</si>
  <si>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</si>
  <si>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</si>
  <si>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資金不足
比率</t>
    <rPh sb="0" eb="2">
      <t>シキン</t>
    </rPh>
    <rPh sb="2" eb="4">
      <t>フソク</t>
    </rPh>
    <rPh sb="5" eb="7">
      <t>ヒリツ</t>
    </rPh>
    <phoneticPr fontId="5"/>
  </si>
  <si>
    <t>港湾特別会計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</si>
  <si>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</si>
  <si>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</si>
  <si>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</si>
  <si>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</si>
  <si>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</si>
  <si>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</si>
  <si>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</si>
  <si>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水道事業会計</t>
  </si>
  <si>
    <t>法適用企業</t>
  </si>
  <si>
    <t>病院事業会計</t>
  </si>
  <si>
    <t>渡船特別会計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</si>
  <si>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</si>
  <si>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</si>
  <si>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</si>
  <si>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</si>
  <si>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</si>
  <si>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</si>
  <si>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</si>
  <si>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</si>
  <si>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</si>
  <si>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</si>
  <si>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</si>
  <si>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</si>
  <si>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</si>
  <si>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</si>
  <si>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</si>
  <si>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</si>
  <si>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</si>
  <si>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</si>
  <si>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</si>
  <si>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</si>
  <si>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豊田湖畔公園管理財団</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</si>
  <si>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</si>
  <si>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</si>
  <si>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</si>
  <si>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</si>
  <si>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</si>
  <si>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</si>
  <si>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</si>
  <si>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</si>
  <si>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</si>
  <si>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</si>
  <si>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</si>
  <si>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</si>
  <si>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</si>
  <si>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</si>
  <si>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</si>
  <si>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</si>
  <si>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</si>
  <si>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</si>
  <si>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</si>
  <si>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</si>
  <si>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</si>
  <si>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</si>
  <si>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</si>
  <si>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</si>
  <si>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</si>
  <si>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</si>
  <si>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</si>
  <si>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</si>
  <si>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</si>
  <si>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</si>
  <si>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</si>
  <si>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</si>
  <si>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</si>
  <si>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増減率(%)(A)</t>
    <rPh sb="0" eb="3">
      <t>ゾウゲンリツ</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</si>
  <si>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</si>
  <si>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</si>
  <si>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</si>
  <si>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</si>
  <si>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</si>
  <si>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</si>
  <si>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</si>
  <si>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</si>
  <si>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</si>
  <si>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</si>
  <si>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</si>
  <si>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</si>
  <si>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0.10</t>
  </si>
  <si>
    <t>▲ 0.56</t>
  </si>
  <si>
    <t>▲ 0.39</t>
  </si>
  <si>
    <t>▲ 0.33</t>
  </si>
  <si>
    <t>▲ 0.06</t>
  </si>
  <si>
    <t>その他会計（赤字）</t>
  </si>
  <si>
    <t>山口県市町総合事務組合（山口県自治会館管理特別会計）</t>
  </si>
  <si>
    <t>山口県後期高齢者医療広域連合（一般会計）</t>
  </si>
  <si>
    <t>山口県後期高齢者医療広域連合（後期高齢者医療特別会計）</t>
  </si>
  <si>
    <t>下関市文化振興財団</t>
  </si>
  <si>
    <t>下関海洋科学アカデミー</t>
  </si>
  <si>
    <t>菊川町まちづくり</t>
  </si>
  <si>
    <t>豊田ふるさとセンター</t>
  </si>
  <si>
    <t>豊浦産業振興事業団</t>
  </si>
  <si>
    <t>下関市水道サービス公社</t>
  </si>
  <si>
    <t>公立大学法人下関市立大学</t>
  </si>
  <si>
    <t>下関市立市民病院</t>
  </si>
  <si>
    <t>ボートレース未来基金</t>
  </si>
  <si>
    <t>中央霊園基金</t>
  </si>
  <si>
    <t>合併振興基金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</si>
</sst>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38648</c:v>
                </c:pt>
                <c:pt idx="1">
                  <c:v>37619</c:v>
                </c:pt>
                <c:pt idx="2">
                  <c:v>57130</c:v>
                </c:pt>
                <c:pt idx="3">
                  <c:v>77166</c:v>
                </c:pt>
                <c:pt idx="4">
                  <c:v>85710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3.81</c:v>
                </c:pt>
                <c:pt idx="1">
                  <c:v>6.44</c:v>
                </c:pt>
                <c:pt idx="2">
                  <c:v>6.52</c:v>
                </c:pt>
                <c:pt idx="3">
                  <c:v>6.59</c:v>
                </c:pt>
                <c:pt idx="4">
                  <c:v>6.39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8.93</c:v>
                </c:pt>
                <c:pt idx="1">
                  <c:v>9.93</c:v>
                </c:pt>
                <c:pt idx="2">
                  <c:v>10.8</c:v>
                </c:pt>
                <c:pt idx="3">
                  <c:v>11.03</c:v>
                </c:pt>
                <c:pt idx="4">
                  <c:v>11.17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3.94</c:v>
                </c:pt>
                <c:pt idx="2">
                  <c:v>0.35</c:v>
                </c:pt>
                <c:pt idx="3">
                  <c:v>0.23</c:v>
                </c:pt>
                <c:pt idx="4">
                  <c:v>0.12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0.67</c:v>
                </c:pt>
                <c:pt idx="4">
                  <c:v>#N/A</c:v>
                </c:pt>
                <c:pt idx="5">
                  <c:v>0.74</c:v>
                </c:pt>
                <c:pt idx="6">
                  <c:v>#N/A</c:v>
                </c:pt>
                <c:pt idx="7">
                  <c:v>0.7</c:v>
                </c:pt>
                <c:pt idx="8">
                  <c:v>#N/A</c:v>
                </c:pt>
                <c:pt idx="9">
                  <c:v>0.78</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6.e-002</c:v>
                </c:pt>
                <c:pt idx="7">
                  <c:v>#N/A</c:v>
                </c:pt>
                <c:pt idx="8">
                  <c:v>0</c:v>
                </c:pt>
                <c:pt idx="9">
                  <c:v>0</c:v>
                </c:pt>
              </c:numCache>
            </c:numRef>
          </c:val>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0.39</c:v>
                </c:pt>
                <c:pt idx="2">
                  <c:v>#N/A</c:v>
                </c:pt>
                <c:pt idx="3">
                  <c:v>0.44</c:v>
                </c:pt>
                <c:pt idx="4">
                  <c:v>#N/A</c:v>
                </c:pt>
                <c:pt idx="5">
                  <c:v>0.34</c:v>
                </c:pt>
                <c:pt idx="6">
                  <c:v>#N/A</c:v>
                </c:pt>
                <c:pt idx="7">
                  <c:v>0.38</c:v>
                </c:pt>
                <c:pt idx="8">
                  <c:v>#N/A</c:v>
                </c:pt>
                <c:pt idx="9">
                  <c:v>0.44</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0.63</c:v>
                </c:pt>
                <c:pt idx="2">
                  <c:v>#N/A</c:v>
                </c:pt>
                <c:pt idx="3">
                  <c:v>0.76</c:v>
                </c:pt>
                <c:pt idx="4">
                  <c:v>#N/A</c:v>
                </c:pt>
                <c:pt idx="5">
                  <c:v>1.1399999999999999</c:v>
                </c:pt>
                <c:pt idx="6">
                  <c:v>#N/A</c:v>
                </c:pt>
                <c:pt idx="7">
                  <c:v>0.83</c:v>
                </c:pt>
                <c:pt idx="8">
                  <c:v>#N/A</c:v>
                </c:pt>
                <c:pt idx="9">
                  <c:v>0.67</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1.23</c:v>
                </c:pt>
                <c:pt idx="2">
                  <c:v>#N/A</c:v>
                </c:pt>
                <c:pt idx="3">
                  <c:v>1.75</c:v>
                </c:pt>
                <c:pt idx="4">
                  <c:v>#N/A</c:v>
                </c:pt>
                <c:pt idx="5">
                  <c:v>1.64</c:v>
                </c:pt>
                <c:pt idx="6">
                  <c:v>#N/A</c:v>
                </c:pt>
                <c:pt idx="7">
                  <c:v>1.37</c:v>
                </c:pt>
                <c:pt idx="8">
                  <c:v>#N/A</c:v>
                </c:pt>
                <c:pt idx="9">
                  <c:v>0.81</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2.5299999999999998</c:v>
                </c:pt>
                <c:pt idx="2">
                  <c:v>#N/A</c:v>
                </c:pt>
                <c:pt idx="3">
                  <c:v>2.13</c:v>
                </c:pt>
                <c:pt idx="4">
                  <c:v>#N/A</c:v>
                </c:pt>
                <c:pt idx="5">
                  <c:v>1.36</c:v>
                </c:pt>
                <c:pt idx="6">
                  <c:v>#N/A</c:v>
                </c:pt>
                <c:pt idx="7">
                  <c:v>1.74</c:v>
                </c:pt>
                <c:pt idx="8">
                  <c:v>#N/A</c:v>
                </c:pt>
                <c:pt idx="9">
                  <c:v>1.71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3.71</c:v>
                </c:pt>
                <c:pt idx="2">
                  <c:v>#N/A</c:v>
                </c:pt>
                <c:pt idx="3">
                  <c:v>6.32</c:v>
                </c:pt>
                <c:pt idx="4">
                  <c:v>#N/A</c:v>
                </c:pt>
                <c:pt idx="5">
                  <c:v>6.39</c:v>
                </c:pt>
                <c:pt idx="6">
                  <c:v>#N/A</c:v>
                </c:pt>
                <c:pt idx="7">
                  <c:v>6.46</c:v>
                </c:pt>
                <c:pt idx="8">
                  <c:v>#N/A</c:v>
                </c:pt>
                <c:pt idx="9">
                  <c:v>6.31</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c:v>
                </c:pt>
                <c:pt idx="2">
                  <c:v>#N/A</c:v>
                </c:pt>
                <c:pt idx="3">
                  <c:v>8.35</c:v>
                </c:pt>
                <c:pt idx="4">
                  <c:v>#N/A</c:v>
                </c:pt>
                <c:pt idx="5">
                  <c:v>9.42</c:v>
                </c:pt>
                <c:pt idx="6">
                  <c:v>#N/A</c:v>
                </c:pt>
                <c:pt idx="7">
                  <c:v>10.199999999999999</c:v>
                </c:pt>
                <c:pt idx="8">
                  <c:v>#N/A</c:v>
                </c:pt>
                <c:pt idx="9">
                  <c:v>10.029999999999999</c:v>
                </c:pt>
              </c:numCache>
            </c:numRef>
          </c:val>
        </c:ser>
        <c:ser>
          <c:idx val="8"/>
          <c:order val="8"/>
          <c:tx>
            <c:strRef>
              <c:f>データシート!$A$35</c:f>
              <c:strCache>
                <c:ptCount val="1"/>
                <c:pt idx="0">
                  <c:v>ボートレース事業会計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26.55</c:v>
                </c:pt>
                <c:pt idx="2">
                  <c:v>#N/A</c:v>
                </c:pt>
                <c:pt idx="3">
                  <c:v>45.64</c:v>
                </c:pt>
                <c:pt idx="4">
                  <c:v>#N/A</c:v>
                </c:pt>
                <c:pt idx="5">
                  <c:v>45.66</c:v>
                </c:pt>
                <c:pt idx="6">
                  <c:v>#N/A</c:v>
                </c:pt>
                <c:pt idx="7">
                  <c:v>60.62</c:v>
                </c:pt>
                <c:pt idx="8">
                  <c:v>#N/A</c:v>
                </c:pt>
                <c:pt idx="9">
                  <c:v>64.31</c:v>
                </c:pt>
              </c:numCache>
            </c:numRef>
          </c:val>
        </c:ser>
        <c:ser>
          <c:idx val="9"/>
          <c:order val="9"/>
          <c:tx>
            <c:strRef>
              <c:f>データシート!$A$36</c:f>
              <c:strCache>
                <c:ptCount val="1"/>
                <c:pt idx="0">
                  <c:v>港湾特別会計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0.56000000000000005</c:v>
                </c:pt>
                <c:pt idx="1">
                  <c:v>#N/A</c:v>
                </c:pt>
                <c:pt idx="2">
                  <c:v>0.39</c:v>
                </c:pt>
                <c:pt idx="3">
                  <c:v>#N/A</c:v>
                </c:pt>
                <c:pt idx="4">
                  <c:v>0.33</c:v>
                </c:pt>
                <c:pt idx="5">
                  <c:v>#N/A</c:v>
                </c:pt>
                <c:pt idx="6">
                  <c:v>0.21</c:v>
                </c:pt>
                <c:pt idx="7">
                  <c:v>#N/A</c:v>
                </c:pt>
                <c:pt idx="8">
                  <c:v>6.e-002</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14198</c:v>
                </c:pt>
                <c:pt idx="5">
                  <c:v>13842</c:v>
                </c:pt>
                <c:pt idx="8">
                  <c:v>13175</c:v>
                </c:pt>
                <c:pt idx="11">
                  <c:v>12115</c:v>
                </c:pt>
                <c:pt idx="14">
                  <c:v>11684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26</c:v>
                </c:pt>
                <c:pt idx="6">
                  <c:v>21</c:v>
                </c:pt>
                <c:pt idx="9">
                  <c:v>19</c:v>
                </c:pt>
                <c:pt idx="12">
                  <c:v>68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2399</c:v>
                </c:pt>
                <c:pt idx="3">
                  <c:v>2433</c:v>
                </c:pt>
                <c:pt idx="6">
                  <c:v>2372</c:v>
                </c:pt>
                <c:pt idx="9">
                  <c:v>2242</c:v>
                </c:pt>
                <c:pt idx="12">
                  <c:v>2285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17387</c:v>
                </c:pt>
                <c:pt idx="3">
                  <c:v>17188</c:v>
                </c:pt>
                <c:pt idx="6">
                  <c:v>16160</c:v>
                </c:pt>
                <c:pt idx="9">
                  <c:v>15267</c:v>
                </c:pt>
                <c:pt idx="12">
                  <c:v>14187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5619</c:v>
                </c:pt>
                <c:pt idx="2">
                  <c:v>#N/A</c:v>
                </c:pt>
                <c:pt idx="3">
                  <c:v>#N/A</c:v>
                </c:pt>
                <c:pt idx="4">
                  <c:v>5805</c:v>
                </c:pt>
                <c:pt idx="5">
                  <c:v>#N/A</c:v>
                </c:pt>
                <c:pt idx="6">
                  <c:v>#N/A</c:v>
                </c:pt>
                <c:pt idx="7">
                  <c:v>5378</c:v>
                </c:pt>
                <c:pt idx="8">
                  <c:v>#N/A</c:v>
                </c:pt>
                <c:pt idx="9">
                  <c:v>#N/A</c:v>
                </c:pt>
                <c:pt idx="10">
                  <c:v>5413</c:v>
                </c:pt>
                <c:pt idx="11">
                  <c:v>#N/A</c:v>
                </c:pt>
                <c:pt idx="12">
                  <c:v>#N/A</c:v>
                </c:pt>
                <c:pt idx="13">
                  <c:v>4856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120511</c:v>
                </c:pt>
                <c:pt idx="5">
                  <c:v>116447</c:v>
                </c:pt>
                <c:pt idx="8">
                  <c:v>112916</c:v>
                </c:pt>
                <c:pt idx="11">
                  <c:v>110183</c:v>
                </c:pt>
                <c:pt idx="14">
                  <c:v>107832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18246</c:v>
                </c:pt>
                <c:pt idx="5">
                  <c:v>17612</c:v>
                </c:pt>
                <c:pt idx="8">
                  <c:v>17607</c:v>
                </c:pt>
                <c:pt idx="11">
                  <c:v>18502</c:v>
                </c:pt>
                <c:pt idx="14">
                  <c:v>20002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16621</c:v>
                </c:pt>
                <c:pt idx="5">
                  <c:v>19241</c:v>
                </c:pt>
                <c:pt idx="8">
                  <c:v>32019</c:v>
                </c:pt>
                <c:pt idx="11">
                  <c:v>29947</c:v>
                </c:pt>
                <c:pt idx="14">
                  <c:v>34178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350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17589</c:v>
                </c:pt>
                <c:pt idx="3">
                  <c:v>17131</c:v>
                </c:pt>
                <c:pt idx="6">
                  <c:v>16933</c:v>
                </c:pt>
                <c:pt idx="9">
                  <c:v>17838</c:v>
                </c:pt>
                <c:pt idx="12">
                  <c:v>17939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28356</c:v>
                </c:pt>
                <c:pt idx="3">
                  <c:v>26472</c:v>
                </c:pt>
                <c:pt idx="6">
                  <c:v>25185</c:v>
                </c:pt>
                <c:pt idx="9">
                  <c:v>25890</c:v>
                </c:pt>
                <c:pt idx="12">
                  <c:v>27082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693</c:v>
                </c:pt>
                <c:pt idx="6">
                  <c:v>2123</c:v>
                </c:pt>
                <c:pt idx="9">
                  <c:v>1541</c:v>
                </c:pt>
                <c:pt idx="12">
                  <c:v>2429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150973</c:v>
                </c:pt>
                <c:pt idx="3">
                  <c:v>145416</c:v>
                </c:pt>
                <c:pt idx="6">
                  <c:v>140833</c:v>
                </c:pt>
                <c:pt idx="9">
                  <c:v>138548</c:v>
                </c:pt>
                <c:pt idx="12">
                  <c:v>138633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41545</c:v>
                </c:pt>
                <c:pt idx="2">
                  <c:v>#N/A</c:v>
                </c:pt>
                <c:pt idx="3">
                  <c:v>#N/A</c:v>
                </c:pt>
                <c:pt idx="4">
                  <c:v>36412</c:v>
                </c:pt>
                <c:pt idx="5">
                  <c:v>#N/A</c:v>
                </c:pt>
                <c:pt idx="6">
                  <c:v>#N/A</c:v>
                </c:pt>
                <c:pt idx="7">
                  <c:v>22532</c:v>
                </c:pt>
                <c:pt idx="8">
                  <c:v>#N/A</c:v>
                </c:pt>
                <c:pt idx="9">
                  <c:v>#N/A</c:v>
                </c:pt>
                <c:pt idx="10">
                  <c:v>25184</c:v>
                </c:pt>
                <c:pt idx="11">
                  <c:v>#N/A</c:v>
                </c:pt>
                <c:pt idx="12">
                  <c:v>#N/A</c:v>
                </c:pt>
                <c:pt idx="13">
                  <c:v>24421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7108</c:v>
                </c:pt>
                <c:pt idx="1">
                  <c:v>7234</c:v>
                </c:pt>
                <c:pt idx="2">
                  <c:v>7402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1252</c:v>
                </c:pt>
                <c:pt idx="1">
                  <c:v>1515</c:v>
                </c:pt>
                <c:pt idx="2">
                  <c:v>1288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18720</c:v>
                </c:pt>
                <c:pt idx="1">
                  <c:v>15828</c:v>
                </c:pt>
                <c:pt idx="2">
                  <c:v>19974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a:ea typeface="ＭＳ Ｐゴシック"/>
              <a:cs typeface="+mn-cs"/>
            </a:rPr>
            <a:t>　元利償還金は、一般単独事業債の償還額の減等により前年度と比較すると10</a:t>
          </a:r>
          <a:r>
            <a:rPr kumimoji="1" lang="en-US" altLang="ja-JP" sz="1400" b="0" i="0" baseline="0">
              <a:solidFill>
                <a:schemeClr val="dk1"/>
              </a:solidFill>
              <a:effectLst/>
              <a:latin typeface="ＭＳ Ｐゴシック"/>
              <a:ea typeface="ＭＳ Ｐゴシック"/>
              <a:cs typeface="+mn-cs"/>
            </a:rPr>
            <a:t>.8</a:t>
          </a:r>
          <a:r>
            <a:rPr kumimoji="1" lang="ja-JP" altLang="ja-JP" sz="1400" b="0" i="0" baseline="0">
              <a:solidFill>
                <a:schemeClr val="dk1"/>
              </a:solidFill>
              <a:effectLst/>
              <a:latin typeface="ＭＳ Ｐゴシック"/>
              <a:ea typeface="ＭＳ Ｐゴシック"/>
              <a:cs typeface="+mn-cs"/>
            </a:rPr>
            <a:t>億円の減となった。</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　公営企業に対する準元利（繰出金）は、前年度と比較すると0</a:t>
          </a:r>
          <a:r>
            <a:rPr kumimoji="1" lang="en-US" altLang="ja-JP" sz="1400" b="0" i="0" baseline="0">
              <a:solidFill>
                <a:schemeClr val="dk1"/>
              </a:solidFill>
              <a:effectLst/>
              <a:latin typeface="ＭＳ Ｐゴシック"/>
              <a:ea typeface="ＭＳ Ｐゴシック"/>
              <a:cs typeface="+mn-cs"/>
            </a:rPr>
            <a:t>.4</a:t>
          </a:r>
          <a:r>
            <a:rPr kumimoji="1" lang="ja-JP" altLang="ja-JP" sz="1400" b="0" i="0" baseline="0">
              <a:solidFill>
                <a:schemeClr val="dk1"/>
              </a:solidFill>
              <a:effectLst/>
              <a:latin typeface="ＭＳ Ｐゴシック"/>
              <a:ea typeface="ＭＳ Ｐゴシック"/>
              <a:cs typeface="+mn-cs"/>
            </a:rPr>
            <a:t>億円の増となった。</a:t>
          </a:r>
          <a:endParaRPr lang="ja-JP" altLang="ja-JP" sz="1400">
            <a:effectLst/>
            <a:latin typeface="ＭＳ Ｐゴシック"/>
            <a:ea typeface="ＭＳ Ｐゴシック"/>
          </a:endParaRPr>
        </a:p>
        <a:p>
          <a:pPr eaLnBrk="1" fontAlgn="auto" latinLnBrk="0" hangingPunct="1"/>
          <a:r>
            <a:rPr kumimoji="1" lang="ja-JP" altLang="ja-JP" sz="1400" b="0" i="0" baseline="0">
              <a:solidFill>
                <a:schemeClr val="dk1"/>
              </a:solidFill>
              <a:effectLst/>
              <a:latin typeface="ＭＳ Ｐゴシック"/>
              <a:ea typeface="ＭＳ Ｐゴシック"/>
              <a:cs typeface="+mn-cs"/>
            </a:rPr>
            <a:t>　算入公債費等は、償還終了に伴う償還額の減等により前年度と比較すると4</a:t>
          </a:r>
          <a:r>
            <a:rPr kumimoji="1" lang="en-US" altLang="ja-JP" sz="1400" b="0" i="0" baseline="0">
              <a:solidFill>
                <a:schemeClr val="dk1"/>
              </a:solidFill>
              <a:effectLst/>
              <a:latin typeface="ＭＳ Ｐゴシック"/>
              <a:ea typeface="ＭＳ Ｐゴシック"/>
              <a:cs typeface="+mn-cs"/>
            </a:rPr>
            <a:t>.3</a:t>
          </a:r>
          <a:r>
            <a:rPr kumimoji="1" lang="ja-JP" altLang="ja-JP" sz="1400" b="0" i="0" baseline="0">
              <a:solidFill>
                <a:schemeClr val="dk1"/>
              </a:solidFill>
              <a:effectLst/>
              <a:latin typeface="ＭＳ Ｐゴシック"/>
              <a:ea typeface="ＭＳ Ｐゴシック"/>
              <a:cs typeface="+mn-cs"/>
            </a:rPr>
            <a:t>億円の減となった。</a:t>
          </a:r>
          <a:endParaRPr lang="ja-JP" altLang="ja-JP" sz="1400">
            <a:effectLst/>
            <a:latin typeface="ＭＳ Ｐゴシック"/>
            <a:ea typeface="ＭＳ Ｐゴシック"/>
          </a:endParaRPr>
        </a:p>
        <a:p>
          <a:r>
            <a:rPr kumimoji="1" lang="ja-JP" altLang="ja-JP" sz="1400" b="0" i="0" baseline="0">
              <a:solidFill>
                <a:schemeClr val="dk1"/>
              </a:solidFill>
              <a:effectLst/>
              <a:latin typeface="ＭＳ Ｐゴシック"/>
              <a:ea typeface="ＭＳ Ｐゴシック"/>
              <a:cs typeface="+mn-cs"/>
            </a:rPr>
            <a:t>　以上の要因等から、実質公債費比率の分子は、前年度と比較すると5</a:t>
          </a:r>
          <a:r>
            <a:rPr kumimoji="1" lang="en-US" altLang="ja-JP" sz="1400" b="0" i="0" baseline="0">
              <a:solidFill>
                <a:schemeClr val="dk1"/>
              </a:solidFill>
              <a:effectLst/>
              <a:latin typeface="ＭＳ Ｐゴシック"/>
              <a:ea typeface="ＭＳ Ｐゴシック"/>
              <a:cs typeface="+mn-cs"/>
            </a:rPr>
            <a:t>.6</a:t>
          </a:r>
          <a:r>
            <a:rPr kumimoji="1" lang="ja-JP" altLang="ja-JP" sz="1400" b="0" i="0" baseline="0">
              <a:solidFill>
                <a:schemeClr val="dk1"/>
              </a:solidFill>
              <a:effectLst/>
              <a:latin typeface="ＭＳ Ｐゴシック"/>
              <a:ea typeface="ＭＳ Ｐゴシック"/>
              <a:cs typeface="+mn-cs"/>
            </a:rPr>
            <a:t>億円の減となった。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a:ea typeface="ＭＳ Ｐゴシック"/>
              <a:cs typeface="+mn-cs"/>
            </a:rPr>
            <a:t>　将来負担比率の分子は、前年度と比較すると7</a:t>
          </a:r>
          <a:r>
            <a:rPr kumimoji="1" lang="en-US" altLang="ja-JP" sz="1400" b="0" i="0" baseline="0">
              <a:solidFill>
                <a:schemeClr val="dk1"/>
              </a:solidFill>
              <a:effectLst/>
              <a:latin typeface="ＭＳ Ｐゴシック"/>
              <a:ea typeface="ＭＳ Ｐゴシック"/>
              <a:cs typeface="+mn-cs"/>
            </a:rPr>
            <a:t>.6</a:t>
          </a:r>
          <a:r>
            <a:rPr kumimoji="1" lang="ja-JP" altLang="ja-JP" sz="1400" b="0" i="0" baseline="0">
              <a:solidFill>
                <a:schemeClr val="dk1"/>
              </a:solidFill>
              <a:effectLst/>
              <a:latin typeface="ＭＳ Ｐゴシック"/>
              <a:ea typeface="ＭＳ Ｐゴシック"/>
              <a:cs typeface="+mn-cs"/>
            </a:rPr>
            <a:t>億円の減少</a:t>
          </a:r>
          <a:r>
            <a:rPr kumimoji="1" lang="ja-JP" altLang="ja-JP" sz="1400" b="0" i="0" baseline="0">
              <a:solidFill>
                <a:schemeClr val="dk1"/>
              </a:solidFill>
              <a:effectLst/>
              <a:latin typeface="ＭＳ Ｐゴシック"/>
              <a:ea typeface="ＭＳ Ｐゴシック"/>
              <a:cs typeface="+mn-cs"/>
            </a:rPr>
            <a:t>となった。</a:t>
          </a:r>
          <a:endParaRPr lang="ja-JP" altLang="ja-JP" sz="1400">
            <a:effectLst/>
            <a:latin typeface="ＭＳ Ｐゴシック"/>
            <a:ea typeface="ＭＳ Ｐゴシック"/>
          </a:endParaRPr>
        </a:p>
        <a:p>
          <a:r>
            <a:rPr kumimoji="1" lang="ja-JP" altLang="ja-JP" sz="1400" b="0" i="0" baseline="0">
              <a:solidFill>
                <a:schemeClr val="dk1"/>
              </a:solidFill>
              <a:effectLst/>
              <a:latin typeface="ＭＳ Ｐゴシック"/>
              <a:ea typeface="ＭＳ Ｐゴシック"/>
              <a:cs typeface="+mn-cs"/>
            </a:rPr>
            <a:t>　これは、</a:t>
          </a:r>
          <a:r>
            <a:rPr kumimoji="1" lang="ja-JP" altLang="en-US" sz="1400" b="0" i="0" baseline="0">
              <a:solidFill>
                <a:schemeClr val="dk1"/>
              </a:solidFill>
              <a:effectLst/>
              <a:latin typeface="ＭＳ Ｐゴシック"/>
              <a:ea typeface="ＭＳ Ｐゴシック"/>
              <a:cs typeface="+mn-cs"/>
            </a:rPr>
            <a:t>債務負担行為に基づく支出予定額</a:t>
          </a:r>
          <a:r>
            <a:rPr kumimoji="1" lang="ja-JP" altLang="ja-JP" sz="1400" b="0" i="0" baseline="0">
              <a:solidFill>
                <a:schemeClr val="dk1"/>
              </a:solidFill>
              <a:effectLst/>
              <a:latin typeface="ＭＳ Ｐゴシック"/>
              <a:ea typeface="ＭＳ Ｐゴシック"/>
              <a:cs typeface="+mn-cs"/>
            </a:rPr>
            <a:t>の増加</a:t>
          </a:r>
          <a:endParaRPr kumimoji="1" lang="ja-JP" altLang="en-US" sz="1400">
            <a:latin typeface="ＭＳ ゴシック"/>
            <a:ea typeface="ＭＳ ゴシック"/>
          </a:endParaRPr>
        </a:p>
        <a:p>
          <a:r>
            <a:rPr kumimoji="1" lang="ja-JP" altLang="ja-JP" sz="1400" b="0" i="0" baseline="0">
              <a:solidFill>
                <a:schemeClr val="dk1"/>
              </a:solidFill>
              <a:effectLst/>
              <a:latin typeface="ＭＳ Ｐゴシック"/>
              <a:ea typeface="ＭＳ Ｐゴシック"/>
              <a:cs typeface="+mn-cs"/>
            </a:rPr>
            <a:t>（＋8</a:t>
          </a:r>
          <a:r>
            <a:rPr kumimoji="1" lang="en-US" altLang="ja-JP" sz="1400" b="0" i="0" baseline="0">
              <a:solidFill>
                <a:schemeClr val="dk1"/>
              </a:solidFill>
              <a:effectLst/>
              <a:latin typeface="ＭＳ Ｐゴシック"/>
              <a:ea typeface="ＭＳ Ｐゴシック"/>
              <a:cs typeface="+mn-cs"/>
            </a:rPr>
            <a:t>.9</a:t>
          </a:r>
          <a:r>
            <a:rPr kumimoji="1" lang="ja-JP" altLang="ja-JP" sz="1400" b="0" i="0" baseline="0">
              <a:solidFill>
                <a:schemeClr val="dk1"/>
              </a:solidFill>
              <a:effectLst/>
              <a:latin typeface="ＭＳ Ｐゴシック"/>
              <a:ea typeface="ＭＳ Ｐゴシック"/>
              <a:cs typeface="+mn-cs"/>
            </a:rPr>
            <a:t>億円）や公営企業債等繰入見込額の増加（+11.9億円）等の要因により、将来負担額（</a:t>
          </a:r>
          <a:r>
            <a:rPr kumimoji="1" lang="en-US" altLang="ja-JP" sz="1400" b="0" i="0" baseline="0">
              <a:solidFill>
                <a:schemeClr val="dk1"/>
              </a:solidFill>
              <a:effectLst/>
              <a:latin typeface="ＭＳ Ｐゴシック"/>
              <a:ea typeface="ＭＳ Ｐゴシック"/>
              <a:cs typeface="+mn-cs"/>
            </a:rPr>
            <a:t>A)</a:t>
          </a:r>
          <a:r>
            <a:rPr kumimoji="1" lang="ja-JP" altLang="en-US" sz="1400" b="0" i="0" baseline="0">
              <a:solidFill>
                <a:schemeClr val="dk1"/>
              </a:solidFill>
              <a:effectLst/>
              <a:latin typeface="ＭＳ Ｐゴシック"/>
              <a:ea typeface="ＭＳ Ｐゴシック"/>
              <a:cs typeface="+mn-cs"/>
            </a:rPr>
            <a:t>は増加</a:t>
          </a:r>
          <a:r>
            <a:rPr kumimoji="1" lang="ja-JP" altLang="ja-JP" sz="1400" b="0" i="0" baseline="0">
              <a:solidFill>
                <a:schemeClr val="dk1"/>
              </a:solidFill>
              <a:effectLst/>
              <a:latin typeface="ＭＳ Ｐゴシック"/>
              <a:ea typeface="ＭＳ Ｐゴシック"/>
              <a:cs typeface="+mn-cs"/>
            </a:rPr>
            <a:t>（＋26</a:t>
          </a:r>
          <a:r>
            <a:rPr kumimoji="1" lang="en-US" altLang="ja-JP" sz="1400" b="0" i="0" baseline="0">
              <a:solidFill>
                <a:schemeClr val="dk1"/>
              </a:solidFill>
              <a:effectLst/>
              <a:latin typeface="ＭＳ Ｐゴシック"/>
              <a:ea typeface="ＭＳ Ｐゴシック"/>
              <a:cs typeface="+mn-cs"/>
            </a:rPr>
            <a:t>.2</a:t>
          </a:r>
          <a:r>
            <a:rPr kumimoji="1" lang="ja-JP" altLang="ja-JP" sz="1400" b="0" i="0" baseline="0">
              <a:solidFill>
                <a:schemeClr val="dk1"/>
              </a:solidFill>
              <a:effectLst/>
              <a:latin typeface="ＭＳ Ｐゴシック"/>
              <a:ea typeface="ＭＳ Ｐゴシック"/>
              <a:cs typeface="+mn-cs"/>
            </a:rPr>
            <a:t>億円）した。一方、基準財政需要額算入見込額は減少（▲23.5億円）したものの、の</a:t>
          </a:r>
          <a:r>
            <a:rPr kumimoji="1" lang="ja-JP" altLang="ja-JP" sz="1400" b="0" i="0" baseline="0">
              <a:solidFill>
                <a:schemeClr val="dk1"/>
              </a:solidFill>
              <a:effectLst/>
              <a:latin typeface="ＭＳ Ｐゴシック"/>
              <a:ea typeface="ＭＳ Ｐゴシック"/>
              <a:cs typeface="+mn-cs"/>
            </a:rPr>
            <a:t>充当可能基金の増加</a:t>
          </a:r>
          <a:r>
            <a:rPr kumimoji="1" lang="ja-JP" altLang="ja-JP" sz="1400" b="0" i="0" baseline="0">
              <a:solidFill>
                <a:schemeClr val="dk1"/>
              </a:solidFill>
              <a:effectLst/>
              <a:latin typeface="ＭＳ Ｐゴシック"/>
              <a:ea typeface="ＭＳ Ｐゴシック"/>
              <a:cs typeface="+mn-cs"/>
            </a:rPr>
            <a:t>（＋42</a:t>
          </a:r>
          <a:r>
            <a:rPr kumimoji="1" lang="en-US" altLang="ja-JP" sz="1400" b="0" i="0" baseline="0">
              <a:solidFill>
                <a:schemeClr val="dk1"/>
              </a:solidFill>
              <a:effectLst/>
              <a:latin typeface="ＭＳ Ｐゴシック"/>
              <a:ea typeface="ＭＳ Ｐゴシック"/>
              <a:cs typeface="+mn-cs"/>
            </a:rPr>
            <a:t>.3</a:t>
          </a:r>
          <a:r>
            <a:rPr kumimoji="1" lang="ja-JP" altLang="ja-JP" sz="1400" b="0" i="0" baseline="0">
              <a:solidFill>
                <a:schemeClr val="dk1"/>
              </a:solidFill>
              <a:effectLst/>
              <a:latin typeface="ＭＳ Ｐゴシック"/>
              <a:ea typeface="ＭＳ Ｐゴシック"/>
              <a:cs typeface="+mn-cs"/>
            </a:rPr>
            <a:t>億円）や充当可能特定歳入の増加</a:t>
          </a:r>
          <a:r>
            <a:rPr kumimoji="1" lang="ja-JP" altLang="en-US" sz="1400" b="0" i="0" baseline="0">
              <a:solidFill>
                <a:schemeClr val="dk1"/>
              </a:solidFill>
              <a:effectLst/>
              <a:latin typeface="ＭＳ Ｐゴシック"/>
              <a:ea typeface="ＭＳ Ｐゴシック"/>
              <a:cs typeface="+mn-cs"/>
            </a:rPr>
            <a:t>（＋15</a:t>
          </a:r>
          <a:r>
            <a:rPr kumimoji="1" lang="en-US" altLang="ja-JP" sz="1400" b="0" i="0" baseline="0">
              <a:solidFill>
                <a:schemeClr val="dk1"/>
              </a:solidFill>
              <a:effectLst/>
              <a:latin typeface="ＭＳ Ｐゴシック"/>
              <a:ea typeface="ＭＳ Ｐゴシック"/>
              <a:cs typeface="+mn-cs"/>
            </a:rPr>
            <a:t>.0</a:t>
          </a:r>
          <a:r>
            <a:rPr kumimoji="1" lang="ja-JP" altLang="en-US" sz="1400" b="0" i="0" baseline="0">
              <a:solidFill>
                <a:schemeClr val="dk1"/>
              </a:solidFill>
              <a:effectLst/>
              <a:latin typeface="ＭＳ Ｐゴシック"/>
              <a:ea typeface="ＭＳ Ｐゴシック"/>
              <a:cs typeface="+mn-cs"/>
            </a:rPr>
            <a:t>億円）</a:t>
          </a:r>
          <a:r>
            <a:rPr kumimoji="1" lang="ja-JP" altLang="ja-JP" sz="1400" b="0" i="0" baseline="0">
              <a:solidFill>
                <a:schemeClr val="dk1"/>
              </a:solidFill>
              <a:effectLst/>
              <a:latin typeface="ＭＳ Ｐゴシック"/>
              <a:ea typeface="ＭＳ Ｐゴシック"/>
              <a:cs typeface="+mn-cs"/>
            </a:rPr>
            <a:t>により、充当可能財源等（</a:t>
          </a:r>
          <a:r>
            <a:rPr kumimoji="1" lang="en-US" altLang="ja-JP" sz="1400" b="0" i="0" baseline="0">
              <a:solidFill>
                <a:schemeClr val="dk1"/>
              </a:solidFill>
              <a:effectLst/>
              <a:latin typeface="ＭＳ Ｐゴシック"/>
              <a:ea typeface="ＭＳ Ｐゴシック"/>
              <a:cs typeface="+mn-cs"/>
            </a:rPr>
            <a:t>B)が増加</a:t>
          </a:r>
          <a:r>
            <a:rPr kumimoji="1" lang="ja-JP" altLang="ja-JP" sz="1400" b="0" i="0" baseline="0">
              <a:solidFill>
                <a:schemeClr val="dk1"/>
              </a:solidFill>
              <a:effectLst/>
              <a:latin typeface="ＭＳ Ｐゴシック"/>
              <a:ea typeface="ＭＳ Ｐゴシック"/>
              <a:cs typeface="+mn-cs"/>
            </a:rPr>
            <a:t>（＋33</a:t>
          </a:r>
          <a:r>
            <a:rPr kumimoji="1" lang="en-US" altLang="ja-JP" sz="1400" b="0" i="0" baseline="0">
              <a:solidFill>
                <a:schemeClr val="dk1"/>
              </a:solidFill>
              <a:effectLst/>
              <a:latin typeface="ＭＳ Ｐゴシック"/>
              <a:ea typeface="ＭＳ Ｐゴシック"/>
              <a:cs typeface="+mn-cs"/>
            </a:rPr>
            <a:t>.8</a:t>
          </a:r>
          <a:r>
            <a:rPr kumimoji="1" lang="ja-JP" altLang="ja-JP" sz="1400" b="0" i="0" baseline="0">
              <a:solidFill>
                <a:schemeClr val="dk1"/>
              </a:solidFill>
              <a:effectLst/>
              <a:latin typeface="ＭＳ Ｐゴシック"/>
              <a:ea typeface="ＭＳ Ｐゴシック"/>
              <a:cs typeface="+mn-cs"/>
            </a:rPr>
            <a:t>億円）したことによるものである。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山口県下関市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ボートレース未来基金の積み立て等により、基金全体としては約40.9</a:t>
          </a:r>
          <a:r>
            <a:rPr kumimoji="1" lang="ja-JP" altLang="ja-JP" sz="1300">
              <a:solidFill>
                <a:schemeClr val="dk1"/>
              </a:solidFill>
              <a:effectLst/>
              <a:latin typeface="ＭＳ Ｐゴシック"/>
              <a:ea typeface="ＭＳ Ｐゴシック"/>
              <a:cs typeface="+mn-cs"/>
            </a:rPr>
            <a:t>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市長をトップとする部局横断型の庁内組織「下関市行財政改革推進会議」において、行政ＤＸによる業務効率化や財源確保など、基金取崩額の抑制を含む持続可能な財政基盤の確立に向けた検討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・ボートレース未来基金：子どもたちの健全な成長に資する施策の推進</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ゴシック"/>
              <a:ea typeface="ＭＳ ゴシック"/>
              <a:cs typeface="+mn-cs"/>
            </a:rPr>
            <a:t>ふるさとしものせき応援基金</a:t>
          </a:r>
          <a:r>
            <a:rPr kumimoji="1" lang="ja-JP" altLang="ja-JP" sz="1300">
              <a:solidFill>
                <a:schemeClr val="dk1"/>
              </a:solidFill>
              <a:effectLst/>
              <a:latin typeface="ＭＳ Ｐゴシック"/>
              <a:ea typeface="ＭＳ Ｐゴシック"/>
              <a:cs typeface="+mn-cs"/>
            </a:rPr>
            <a:t>：ふるさと納税制度を活用した</a:t>
          </a:r>
          <a:r>
            <a:rPr kumimoji="1" lang="ja-JP" altLang="ja-JP" sz="1300">
              <a:solidFill>
                <a:schemeClr val="dk1"/>
              </a:solidFill>
              <a:effectLst/>
              <a:latin typeface="ＭＳ Ｐゴシック"/>
              <a:ea typeface="ＭＳ Ｐゴシック"/>
              <a:cs typeface="+mn-cs"/>
            </a:rPr>
            <a:t>施策の推進</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・公共施設整備基金：公共施設の整備、解体、災害復旧</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・合併振興基金：市民の連帯の強化又は地域の振興を図る施策の推進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・ボートレース未来基金：</a:t>
          </a:r>
          <a:r>
            <a:rPr kumimoji="1" lang="ja-JP" altLang="en-US" sz="1300">
              <a:solidFill>
                <a:schemeClr val="dk1"/>
              </a:solidFill>
              <a:effectLst/>
              <a:latin typeface="ＭＳ ゴシック"/>
              <a:ea typeface="ＭＳ ゴシック"/>
              <a:cs typeface="+mn-cs"/>
            </a:rPr>
            <a:t>ボートレース事業収益等を原資として約105.1</a:t>
          </a:r>
          <a:r>
            <a:rPr kumimoji="1" lang="ja-JP" altLang="en-US" sz="1300">
              <a:solidFill>
                <a:schemeClr val="dk1"/>
              </a:solidFill>
              <a:effectLst/>
              <a:latin typeface="ＭＳ ゴシック"/>
              <a:ea typeface="ＭＳ ゴシック"/>
              <a:cs typeface="+mn-cs"/>
            </a:rPr>
            <a:t>億円を積み立て、</a:t>
          </a:r>
          <a:r>
            <a:rPr kumimoji="1" lang="ja-JP" altLang="ja-JP" sz="1300">
              <a:solidFill>
                <a:schemeClr val="dk1"/>
              </a:solidFill>
              <a:effectLst/>
              <a:latin typeface="ＭＳ Ｐゴシック"/>
              <a:ea typeface="ＭＳ Ｐゴシック"/>
              <a:cs typeface="+mn-cs"/>
            </a:rPr>
            <a:t>市立大学総合大学化推進業務等の財源として約64.1</a:t>
          </a:r>
          <a:r>
            <a:rPr kumimoji="1" lang="ja-JP" altLang="ja-JP" sz="1300">
              <a:solidFill>
                <a:schemeClr val="dk1"/>
              </a:solidFill>
              <a:effectLst/>
              <a:latin typeface="ＭＳ Ｐゴシック"/>
              <a:ea typeface="ＭＳ Ｐゴシック"/>
              <a:cs typeface="+mn-cs"/>
            </a:rPr>
            <a:t>億円取り崩したことにより、約41</a:t>
          </a:r>
          <a:r>
            <a:rPr kumimoji="1" lang="ja-JP" altLang="ja-JP" sz="1300">
              <a:solidFill>
                <a:schemeClr val="dk1"/>
              </a:solidFill>
              <a:effectLst/>
              <a:latin typeface="ＭＳ Ｐゴシック"/>
              <a:ea typeface="ＭＳ Ｐゴシック"/>
              <a:cs typeface="+mn-cs"/>
            </a:rPr>
            <a:t>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「下関市行財政改革推進会議」において、行政ＤＸによる業務効率化や財源確保など、基金取崩額の抑制を含む持続可能な財政基盤の確立に向けた検討を行っている。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・財政需要に対応して</a:t>
          </a:r>
          <a:r>
            <a:rPr kumimoji="1" lang="en-US" altLang="ja-JP" sz="1300">
              <a:solidFill>
                <a:schemeClr val="dk1"/>
              </a:solidFill>
              <a:effectLst/>
              <a:latin typeface="ＭＳ Ｐゴシック"/>
              <a:ea typeface="ＭＳ Ｐゴシック"/>
              <a:cs typeface="+mn-cs"/>
            </a:rPr>
            <a:t>20</a:t>
          </a:r>
          <a:r>
            <a:rPr kumimoji="1" lang="ja-JP" altLang="ja-JP" sz="1300">
              <a:solidFill>
                <a:schemeClr val="dk1"/>
              </a:solidFill>
              <a:effectLst/>
              <a:latin typeface="ＭＳ Ｐゴシック"/>
              <a:ea typeface="ＭＳ Ｐゴシック"/>
              <a:cs typeface="+mn-cs"/>
            </a:rPr>
            <a:t>億円を取り崩したことによる減少</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・決算剰余金</a:t>
          </a:r>
          <a:r>
            <a:rPr kumimoji="1" lang="en-US" altLang="ja-JP" sz="1300">
              <a:solidFill>
                <a:schemeClr val="dk1"/>
              </a:solidFill>
              <a:effectLst/>
              <a:latin typeface="ＭＳ Ｐゴシック"/>
              <a:ea typeface="ＭＳ Ｐゴシック"/>
              <a:cs typeface="+mn-cs"/>
            </a:rPr>
            <a:t>21.3</a:t>
          </a:r>
          <a:r>
            <a:rPr kumimoji="1" lang="ja-JP" altLang="ja-JP" sz="1300">
              <a:solidFill>
                <a:schemeClr val="dk1"/>
              </a:solidFill>
              <a:effectLst/>
              <a:latin typeface="ＭＳ Ｐゴシック"/>
              <a:ea typeface="ＭＳ Ｐゴシック"/>
              <a:cs typeface="+mn-cs"/>
            </a:rPr>
            <a:t>億円等を積み立てたことによる増加</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「下関市行財政改革推進会議」において、行政ＤＸによる業務効率化や財源確保など、基金取崩額の抑制を含む持続可能な財政基盤の確立に向けた検討を行っている。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臨時財政対策債償還基金費約2</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億円を取り崩したことによる減少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借入が多額となった場合には、後年度の公債費償還の増加に備えて積み立てを行う。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財政力指数は、前年度より0.2ポイント増加したものの、類似団体平均を大きく下回っているため、今後も人口減少等による税収減に対応すべく、</a:t>
          </a:r>
          <a:r>
            <a:rPr kumimoji="1" lang="ja-JP" altLang="ja-JP" sz="1300">
              <a:solidFill>
                <a:schemeClr val="dk1"/>
              </a:solidFill>
              <a:effectLst/>
              <a:latin typeface="ＭＳ Ｐゴシック"/>
              <a:ea typeface="ＭＳ Ｐゴシック"/>
              <a:cs typeface="+mn-cs"/>
            </a:rPr>
            <a:t>令和7</a:t>
          </a:r>
          <a:r>
            <a:rPr kumimoji="1" lang="ja-JP" altLang="ja-JP" sz="1300">
              <a:solidFill>
                <a:schemeClr val="dk1"/>
              </a:solidFill>
              <a:effectLst/>
              <a:latin typeface="ＭＳ Ｐゴシック"/>
              <a:ea typeface="ＭＳ Ｐゴシック"/>
              <a:cs typeface="+mn-cs"/>
            </a:rPr>
            <a:t>年度からの</a:t>
          </a:r>
          <a:r>
            <a:rPr kumimoji="1" lang="en-US" altLang="ja-JP" sz="1300">
              <a:solidFill>
                <a:schemeClr val="dk1"/>
              </a:solidFill>
              <a:effectLst/>
              <a:latin typeface="ＭＳ Ｐゴシック"/>
              <a:ea typeface="ＭＳ Ｐゴシック"/>
              <a:cs typeface="+mn-cs"/>
            </a:rPr>
            <a:t>5</a:t>
          </a:r>
          <a:r>
            <a:rPr kumimoji="1" lang="ja-JP" altLang="ja-JP" sz="1300">
              <a:solidFill>
                <a:schemeClr val="dk1"/>
              </a:solidFill>
              <a:effectLst/>
              <a:latin typeface="ＭＳ Ｐゴシック"/>
              <a:ea typeface="ＭＳ Ｐゴシック"/>
              <a:cs typeface="+mn-cs"/>
            </a:rPr>
            <a:t>年間を計画期間とした「下関市企業誘致アクションプラン</a:t>
          </a:r>
          <a:r>
            <a:rPr kumimoji="1" lang="en-US" altLang="ja-JP" sz="1300">
              <a:solidFill>
                <a:schemeClr val="dk1"/>
              </a:solidFill>
              <a:effectLst/>
              <a:latin typeface="ＭＳ Ｐゴシック"/>
              <a:ea typeface="ＭＳ Ｐゴシック"/>
              <a:cs typeface="+mn-cs"/>
            </a:rPr>
            <a:t>2029</a:t>
          </a:r>
          <a:r>
            <a:rPr kumimoji="1" lang="ja-JP" altLang="ja-JP" sz="1300">
              <a:solidFill>
                <a:schemeClr val="dk1"/>
              </a:solidFill>
              <a:effectLst/>
              <a:latin typeface="ＭＳ Ｐゴシック"/>
              <a:ea typeface="ＭＳ Ｐゴシック"/>
              <a:cs typeface="+mn-cs"/>
            </a:rPr>
            <a:t>」に基づく、戦略的かつ積極的な企業誘致活動に努め、将来的な市税の収入確保を図る。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905"/>
    <xdr:sp macro="" textlink="">
      <xdr:nvSpPr>
        <xdr:cNvPr id="56" name="テキスト ボックス 55"/>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905"/>
    <xdr:sp macro="" textlink="">
      <xdr:nvSpPr>
        <xdr:cNvPr id="58" name="テキスト ボックス 57"/>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105410</xdr:rowOff>
    </xdr:from>
    <xdr:to xmlns:xdr="http://schemas.openxmlformats.org/drawingml/2006/spreadsheetDrawing">
      <xdr:col>23</xdr:col>
      <xdr:colOff>133350</xdr:colOff>
      <xdr:row>44</xdr:row>
      <xdr:rowOff>165100</xdr:rowOff>
    </xdr:to>
    <xdr:cxnSp macro="">
      <xdr:nvCxnSpPr>
        <xdr:cNvPr id="66" name="直線コネクタ 65"/>
        <xdr:cNvCxnSpPr/>
      </xdr:nvCxnSpPr>
      <xdr:spPr>
        <a:xfrm flipV="1">
          <a:off x="4953000" y="610616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7"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8" name="直線コネクタ 67"/>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20320</xdr:rowOff>
    </xdr:from>
    <xdr:ext cx="762000" cy="255905"/>
    <xdr:sp macro="" textlink="">
      <xdr:nvSpPr>
        <xdr:cNvPr id="69" name="財政力最大値テキスト"/>
        <xdr:cNvSpPr txBox="1"/>
      </xdr:nvSpPr>
      <xdr:spPr>
        <a:xfrm>
          <a:off x="5041900" y="5849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105410</xdr:rowOff>
    </xdr:from>
    <xdr:to xmlns:xdr="http://schemas.openxmlformats.org/drawingml/2006/spreadsheetDrawing">
      <xdr:col>24</xdr:col>
      <xdr:colOff>12700</xdr:colOff>
      <xdr:row>35</xdr:row>
      <xdr:rowOff>105410</xdr:rowOff>
    </xdr:to>
    <xdr:cxnSp macro="">
      <xdr:nvCxnSpPr>
        <xdr:cNvPr id="70" name="直線コネクタ 69"/>
        <xdr:cNvCxnSpPr/>
      </xdr:nvCxnSpPr>
      <xdr:spPr>
        <a:xfrm>
          <a:off x="4864100" y="610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27305</xdr:rowOff>
    </xdr:from>
    <xdr:to xmlns:xdr="http://schemas.openxmlformats.org/drawingml/2006/spreadsheetDrawing">
      <xdr:col>23</xdr:col>
      <xdr:colOff>133350</xdr:colOff>
      <xdr:row>44</xdr:row>
      <xdr:rowOff>61595</xdr:rowOff>
    </xdr:to>
    <xdr:cxnSp macro="">
      <xdr:nvCxnSpPr>
        <xdr:cNvPr id="71" name="直線コネクタ 70"/>
        <xdr:cNvCxnSpPr/>
      </xdr:nvCxnSpPr>
      <xdr:spPr>
        <a:xfrm flipV="1">
          <a:off x="4114800" y="75711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72"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61595</xdr:rowOff>
    </xdr:from>
    <xdr:to xmlns:xdr="http://schemas.openxmlformats.org/drawingml/2006/spreadsheetDrawing">
      <xdr:col>19</xdr:col>
      <xdr:colOff>133350</xdr:colOff>
      <xdr:row>44</xdr:row>
      <xdr:rowOff>61595</xdr:rowOff>
    </xdr:to>
    <xdr:cxnSp macro="">
      <xdr:nvCxnSpPr>
        <xdr:cNvPr id="74" name="直線コネクタ 73"/>
        <xdr:cNvCxnSpPr/>
      </xdr:nvCxnSpPr>
      <xdr:spPr>
        <a:xfrm>
          <a:off x="3225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5905"/>
    <xdr:sp macro="" textlink="">
      <xdr:nvSpPr>
        <xdr:cNvPr id="76" name="テキスト ボックス 75"/>
        <xdr:cNvSpPr txBox="1"/>
      </xdr:nvSpPr>
      <xdr:spPr>
        <a:xfrm>
          <a:off x="3733800" y="69443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61595</xdr:rowOff>
    </xdr:from>
    <xdr:to xmlns:xdr="http://schemas.openxmlformats.org/drawingml/2006/spreadsheetDrawing">
      <xdr:col>15</xdr:col>
      <xdr:colOff>82550</xdr:colOff>
      <xdr:row>44</xdr:row>
      <xdr:rowOff>61595</xdr:rowOff>
    </xdr:to>
    <xdr:cxnSp macro="">
      <xdr:nvCxnSpPr>
        <xdr:cNvPr id="77" name="直線コネクタ 76"/>
        <xdr:cNvCxnSpPr/>
      </xdr:nvCxnSpPr>
      <xdr:spPr>
        <a:xfrm>
          <a:off x="2336800" y="7605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78" name="フローチャート: 判断 77"/>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52070</xdr:rowOff>
    </xdr:from>
    <xdr:ext cx="762000" cy="255905"/>
    <xdr:sp macro="" textlink="">
      <xdr:nvSpPr>
        <xdr:cNvPr id="79" name="テキスト ボックス 78"/>
        <xdr:cNvSpPr txBox="1"/>
      </xdr:nvSpPr>
      <xdr:spPr>
        <a:xfrm>
          <a:off x="2844800" y="6910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44450</xdr:rowOff>
    </xdr:from>
    <xdr:to xmlns:xdr="http://schemas.openxmlformats.org/drawingml/2006/spreadsheetDrawing">
      <xdr:col>11</xdr:col>
      <xdr:colOff>31750</xdr:colOff>
      <xdr:row>44</xdr:row>
      <xdr:rowOff>61595</xdr:rowOff>
    </xdr:to>
    <xdr:cxnSp macro="">
      <xdr:nvCxnSpPr>
        <xdr:cNvPr id="80" name="直線コネクタ 79"/>
        <xdr:cNvCxnSpPr/>
      </xdr:nvCxnSpPr>
      <xdr:spPr>
        <a:xfrm>
          <a:off x="1447800" y="75882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111760</xdr:rowOff>
    </xdr:from>
    <xdr:to xmlns:xdr="http://schemas.openxmlformats.org/drawingml/2006/spreadsheetDrawing">
      <xdr:col>11</xdr:col>
      <xdr:colOff>82550</xdr:colOff>
      <xdr:row>42</xdr:row>
      <xdr:rowOff>41910</xdr:rowOff>
    </xdr:to>
    <xdr:sp macro="" textlink="">
      <xdr:nvSpPr>
        <xdr:cNvPr id="81" name="フローチャート: 判断 80"/>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52070</xdr:rowOff>
    </xdr:from>
    <xdr:ext cx="762000" cy="255905"/>
    <xdr:sp macro="" textlink="">
      <xdr:nvSpPr>
        <xdr:cNvPr id="82" name="テキスト ボックス 81"/>
        <xdr:cNvSpPr txBox="1"/>
      </xdr:nvSpPr>
      <xdr:spPr>
        <a:xfrm>
          <a:off x="1955800" y="6910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17780</xdr:rowOff>
    </xdr:from>
    <xdr:ext cx="762000" cy="255905"/>
    <xdr:sp macro="" textlink="">
      <xdr:nvSpPr>
        <xdr:cNvPr id="84" name="テキスト ボックス 83"/>
        <xdr:cNvSpPr txBox="1"/>
      </xdr:nvSpPr>
      <xdr:spPr>
        <a:xfrm>
          <a:off x="1066800" y="6875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147955</xdr:rowOff>
    </xdr:from>
    <xdr:to xmlns:xdr="http://schemas.openxmlformats.org/drawingml/2006/spreadsheetDrawing">
      <xdr:col>23</xdr:col>
      <xdr:colOff>184150</xdr:colOff>
      <xdr:row>44</xdr:row>
      <xdr:rowOff>78105</xdr:rowOff>
    </xdr:to>
    <xdr:sp macro="" textlink="">
      <xdr:nvSpPr>
        <xdr:cNvPr id="90" name="楕円 89"/>
        <xdr:cNvSpPr/>
      </xdr:nvSpPr>
      <xdr:spPr>
        <a:xfrm>
          <a:off x="49022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120650</xdr:rowOff>
    </xdr:from>
    <xdr:ext cx="762000" cy="255905"/>
    <xdr:sp macro="" textlink="">
      <xdr:nvSpPr>
        <xdr:cNvPr id="91" name="財政力該当値テキスト"/>
        <xdr:cNvSpPr txBox="1"/>
      </xdr:nvSpPr>
      <xdr:spPr>
        <a:xfrm>
          <a:off x="5041900" y="7493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10795</xdr:rowOff>
    </xdr:from>
    <xdr:to xmlns:xdr="http://schemas.openxmlformats.org/drawingml/2006/spreadsheetDrawing">
      <xdr:col>19</xdr:col>
      <xdr:colOff>184150</xdr:colOff>
      <xdr:row>44</xdr:row>
      <xdr:rowOff>112395</xdr:rowOff>
    </xdr:to>
    <xdr:sp macro="" textlink="">
      <xdr:nvSpPr>
        <xdr:cNvPr id="92" name="楕円 91"/>
        <xdr:cNvSpPr/>
      </xdr:nvSpPr>
      <xdr:spPr>
        <a:xfrm>
          <a:off x="4064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97790</xdr:rowOff>
    </xdr:from>
    <xdr:ext cx="736600" cy="255905"/>
    <xdr:sp macro="" textlink="">
      <xdr:nvSpPr>
        <xdr:cNvPr id="93" name="テキスト ボックス 92"/>
        <xdr:cNvSpPr txBox="1"/>
      </xdr:nvSpPr>
      <xdr:spPr>
        <a:xfrm>
          <a:off x="3733800" y="76415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10795</xdr:rowOff>
    </xdr:from>
    <xdr:to xmlns:xdr="http://schemas.openxmlformats.org/drawingml/2006/spreadsheetDrawing">
      <xdr:col>15</xdr:col>
      <xdr:colOff>133350</xdr:colOff>
      <xdr:row>44</xdr:row>
      <xdr:rowOff>112395</xdr:rowOff>
    </xdr:to>
    <xdr:sp macro="" textlink="">
      <xdr:nvSpPr>
        <xdr:cNvPr id="94" name="楕円 93"/>
        <xdr:cNvSpPr/>
      </xdr:nvSpPr>
      <xdr:spPr>
        <a:xfrm>
          <a:off x="3175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97790</xdr:rowOff>
    </xdr:from>
    <xdr:ext cx="762000" cy="255905"/>
    <xdr:sp macro="" textlink="">
      <xdr:nvSpPr>
        <xdr:cNvPr id="95" name="テキスト ボックス 94"/>
        <xdr:cNvSpPr txBox="1"/>
      </xdr:nvSpPr>
      <xdr:spPr>
        <a:xfrm>
          <a:off x="28448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10795</xdr:rowOff>
    </xdr:from>
    <xdr:to xmlns:xdr="http://schemas.openxmlformats.org/drawingml/2006/spreadsheetDrawing">
      <xdr:col>11</xdr:col>
      <xdr:colOff>82550</xdr:colOff>
      <xdr:row>44</xdr:row>
      <xdr:rowOff>112395</xdr:rowOff>
    </xdr:to>
    <xdr:sp macro="" textlink="">
      <xdr:nvSpPr>
        <xdr:cNvPr id="96" name="楕円 95"/>
        <xdr:cNvSpPr/>
      </xdr:nvSpPr>
      <xdr:spPr>
        <a:xfrm>
          <a:off x="2286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97790</xdr:rowOff>
    </xdr:from>
    <xdr:ext cx="762000" cy="255905"/>
    <xdr:sp macro="" textlink="">
      <xdr:nvSpPr>
        <xdr:cNvPr id="97" name="テキスト ボックス 96"/>
        <xdr:cNvSpPr txBox="1"/>
      </xdr:nvSpPr>
      <xdr:spPr>
        <a:xfrm>
          <a:off x="19558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165100</xdr:rowOff>
    </xdr:from>
    <xdr:to xmlns:xdr="http://schemas.openxmlformats.org/drawingml/2006/spreadsheetDrawing">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80010</xdr:rowOff>
    </xdr:from>
    <xdr:ext cx="762000" cy="259080"/>
    <xdr:sp macro="" textlink="">
      <xdr:nvSpPr>
        <xdr:cNvPr id="99" name="テキスト ボックス 98"/>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101" name="テキスト ボックス 100"/>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2" name="テキスト ボックス 101"/>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歳出において、給与等単価改定に伴う一般職給や会計年度任用職員の報酬・期末勤勉手当の増加、定年退職者数の増加に伴う職員退職手当の増加等人件費の増加により、前年度と比較し2.2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類似団体と比較すると平均を上回っていることから、より一層の歳入歳出両面の効率化を図り、財政の健全化に務める。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5" name="テキスト ボックス 114"/>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3" name="テキスト ボックス 122"/>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5" name="テキスト ボックス 124"/>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76200</xdr:rowOff>
    </xdr:from>
    <xdr:to xmlns:xdr="http://schemas.openxmlformats.org/drawingml/2006/spreadsheetDrawing">
      <xdr:col>23</xdr:col>
      <xdr:colOff>133350</xdr:colOff>
      <xdr:row>67</xdr:row>
      <xdr:rowOff>152400</xdr:rowOff>
    </xdr:to>
    <xdr:cxnSp macro="">
      <xdr:nvCxnSpPr>
        <xdr:cNvPr id="129" name="直線コネクタ 128"/>
        <xdr:cNvCxnSpPr/>
      </xdr:nvCxnSpPr>
      <xdr:spPr>
        <a:xfrm flipV="1">
          <a:off x="4953000" y="101917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124460</xdr:rowOff>
    </xdr:from>
    <xdr:ext cx="762000" cy="259080"/>
    <xdr:sp macro="" textlink="">
      <xdr:nvSpPr>
        <xdr:cNvPr id="130" name="財政構造の弾力性最小値テキスト"/>
        <xdr:cNvSpPr txBox="1"/>
      </xdr:nvSpPr>
      <xdr:spPr>
        <a:xfrm>
          <a:off x="5041900" y="1161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152400</xdr:rowOff>
    </xdr:from>
    <xdr:to xmlns:xdr="http://schemas.openxmlformats.org/drawingml/2006/spreadsheetDrawing">
      <xdr:col>24</xdr:col>
      <xdr:colOff>12700</xdr:colOff>
      <xdr:row>67</xdr:row>
      <xdr:rowOff>152400</xdr:rowOff>
    </xdr:to>
    <xdr:cxnSp macro="">
      <xdr:nvCxnSpPr>
        <xdr:cNvPr id="131" name="直線コネクタ 130"/>
        <xdr:cNvCxnSpPr/>
      </xdr:nvCxnSpPr>
      <xdr:spPr>
        <a:xfrm>
          <a:off x="4864100" y="1163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162560</xdr:rowOff>
    </xdr:from>
    <xdr:ext cx="762000" cy="259080"/>
    <xdr:sp macro="" textlink="">
      <xdr:nvSpPr>
        <xdr:cNvPr id="132" name="財政構造の弾力性最大値テキスト"/>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76200</xdr:rowOff>
    </xdr:from>
    <xdr:to xmlns:xdr="http://schemas.openxmlformats.org/drawingml/2006/spreadsheetDrawing">
      <xdr:col>24</xdr:col>
      <xdr:colOff>12700</xdr:colOff>
      <xdr:row>59</xdr:row>
      <xdr:rowOff>76200</xdr:rowOff>
    </xdr:to>
    <xdr:cxnSp macro="">
      <xdr:nvCxnSpPr>
        <xdr:cNvPr id="133" name="直線コネクタ 132"/>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58420</xdr:rowOff>
    </xdr:from>
    <xdr:to xmlns:xdr="http://schemas.openxmlformats.org/drawingml/2006/spreadsheetDrawing">
      <xdr:col>23</xdr:col>
      <xdr:colOff>133350</xdr:colOff>
      <xdr:row>66</xdr:row>
      <xdr:rowOff>146685</xdr:rowOff>
    </xdr:to>
    <xdr:cxnSp macro="">
      <xdr:nvCxnSpPr>
        <xdr:cNvPr id="134" name="直線コネクタ 133"/>
        <xdr:cNvCxnSpPr/>
      </xdr:nvCxnSpPr>
      <xdr:spPr>
        <a:xfrm>
          <a:off x="4114800" y="1137412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147320</xdr:rowOff>
    </xdr:from>
    <xdr:ext cx="762000" cy="259080"/>
    <xdr:sp macro="" textlink="">
      <xdr:nvSpPr>
        <xdr:cNvPr id="135" name="財政構造の弾力性平均値テキスト"/>
        <xdr:cNvSpPr txBox="1"/>
      </xdr:nvSpPr>
      <xdr:spPr>
        <a:xfrm>
          <a:off x="5041900" y="11120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130810</xdr:rowOff>
    </xdr:from>
    <xdr:to xmlns:xdr="http://schemas.openxmlformats.org/drawingml/2006/spreadsheetDrawing">
      <xdr:col>23</xdr:col>
      <xdr:colOff>184150</xdr:colOff>
      <xdr:row>66</xdr:row>
      <xdr:rowOff>60960</xdr:rowOff>
    </xdr:to>
    <xdr:sp macro="" textlink="">
      <xdr:nvSpPr>
        <xdr:cNvPr id="136" name="フローチャート: 判断 135"/>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66</xdr:row>
      <xdr:rowOff>58420</xdr:rowOff>
    </xdr:from>
    <xdr:to xmlns:xdr="http://schemas.openxmlformats.org/drawingml/2006/spreadsheetDrawing">
      <xdr:col>19</xdr:col>
      <xdr:colOff>133350</xdr:colOff>
      <xdr:row>66</xdr:row>
      <xdr:rowOff>114935</xdr:rowOff>
    </xdr:to>
    <xdr:cxnSp macro="">
      <xdr:nvCxnSpPr>
        <xdr:cNvPr id="137" name="直線コネクタ 136"/>
        <xdr:cNvCxnSpPr/>
      </xdr:nvCxnSpPr>
      <xdr:spPr>
        <a:xfrm flipV="1">
          <a:off x="3225800" y="1137412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122555</xdr:rowOff>
    </xdr:from>
    <xdr:to xmlns:xdr="http://schemas.openxmlformats.org/drawingml/2006/spreadsheetDrawing">
      <xdr:col>19</xdr:col>
      <xdr:colOff>184150</xdr:colOff>
      <xdr:row>66</xdr:row>
      <xdr:rowOff>52705</xdr:rowOff>
    </xdr:to>
    <xdr:sp macro="" textlink="">
      <xdr:nvSpPr>
        <xdr:cNvPr id="138" name="フローチャート: 判断 137"/>
        <xdr:cNvSpPr/>
      </xdr:nvSpPr>
      <xdr:spPr>
        <a:xfrm>
          <a:off x="4064000" y="112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63500</xdr:rowOff>
    </xdr:from>
    <xdr:ext cx="736600" cy="255905"/>
    <xdr:sp macro="" textlink="">
      <xdr:nvSpPr>
        <xdr:cNvPr id="139" name="テキスト ボックス 138"/>
        <xdr:cNvSpPr txBox="1"/>
      </xdr:nvSpPr>
      <xdr:spPr>
        <a:xfrm>
          <a:off x="3733800" y="110363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22225</xdr:rowOff>
    </xdr:from>
    <xdr:to xmlns:xdr="http://schemas.openxmlformats.org/drawingml/2006/spreadsheetDrawing">
      <xdr:col>15</xdr:col>
      <xdr:colOff>82550</xdr:colOff>
      <xdr:row>66</xdr:row>
      <xdr:rowOff>114935</xdr:rowOff>
    </xdr:to>
    <xdr:cxnSp macro="">
      <xdr:nvCxnSpPr>
        <xdr:cNvPr id="140" name="直線コネクタ 139"/>
        <xdr:cNvCxnSpPr/>
      </xdr:nvCxnSpPr>
      <xdr:spPr>
        <a:xfrm>
          <a:off x="2336800" y="1133792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82550</xdr:rowOff>
    </xdr:from>
    <xdr:to xmlns:xdr="http://schemas.openxmlformats.org/drawingml/2006/spreadsheetDrawing">
      <xdr:col>15</xdr:col>
      <xdr:colOff>133350</xdr:colOff>
      <xdr:row>66</xdr:row>
      <xdr:rowOff>12700</xdr:rowOff>
    </xdr:to>
    <xdr:sp macro="" textlink="">
      <xdr:nvSpPr>
        <xdr:cNvPr id="141" name="フローチャート: 判断 140"/>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22860</xdr:rowOff>
    </xdr:from>
    <xdr:ext cx="762000" cy="259080"/>
    <xdr:sp macro="" textlink="">
      <xdr:nvSpPr>
        <xdr:cNvPr id="142" name="テキスト ボックス 141"/>
        <xdr:cNvSpPr txBox="1"/>
      </xdr:nvSpPr>
      <xdr:spPr>
        <a:xfrm>
          <a:off x="2844800" y="1099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22225</xdr:rowOff>
    </xdr:from>
    <xdr:to xmlns:xdr="http://schemas.openxmlformats.org/drawingml/2006/spreadsheetDrawing">
      <xdr:col>11</xdr:col>
      <xdr:colOff>31750</xdr:colOff>
      <xdr:row>67</xdr:row>
      <xdr:rowOff>47625</xdr:rowOff>
    </xdr:to>
    <xdr:cxnSp macro="">
      <xdr:nvCxnSpPr>
        <xdr:cNvPr id="143" name="直線コネクタ 142"/>
        <xdr:cNvCxnSpPr/>
      </xdr:nvCxnSpPr>
      <xdr:spPr>
        <a:xfrm flipV="1">
          <a:off x="1447800" y="1133792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121285</xdr:rowOff>
    </xdr:from>
    <xdr:to xmlns:xdr="http://schemas.openxmlformats.org/drawingml/2006/spreadsheetDrawing">
      <xdr:col>11</xdr:col>
      <xdr:colOff>82550</xdr:colOff>
      <xdr:row>65</xdr:row>
      <xdr:rowOff>52070</xdr:rowOff>
    </xdr:to>
    <xdr:sp macro="" textlink="">
      <xdr:nvSpPr>
        <xdr:cNvPr id="144" name="フローチャート: 判断 143"/>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61595</xdr:rowOff>
    </xdr:from>
    <xdr:ext cx="762000" cy="259080"/>
    <xdr:sp macro="" textlink="">
      <xdr:nvSpPr>
        <xdr:cNvPr id="145" name="テキスト ボックス 144"/>
        <xdr:cNvSpPr txBox="1"/>
      </xdr:nvSpPr>
      <xdr:spPr>
        <a:xfrm>
          <a:off x="1955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110490</xdr:rowOff>
    </xdr:from>
    <xdr:to xmlns:xdr="http://schemas.openxmlformats.org/drawingml/2006/spreadsheetDrawing">
      <xdr:col>7</xdr:col>
      <xdr:colOff>31750</xdr:colOff>
      <xdr:row>66</xdr:row>
      <xdr:rowOff>40640</xdr:rowOff>
    </xdr:to>
    <xdr:sp macro="" textlink="">
      <xdr:nvSpPr>
        <xdr:cNvPr id="146" name="フローチャート: 判断 145"/>
        <xdr:cNvSpPr/>
      </xdr:nvSpPr>
      <xdr:spPr>
        <a:xfrm>
          <a:off x="1397000" y="1125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50800</xdr:rowOff>
    </xdr:from>
    <xdr:ext cx="762000" cy="259080"/>
    <xdr:sp macro="" textlink="">
      <xdr:nvSpPr>
        <xdr:cNvPr id="147" name="テキスト ボックス 146"/>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8" name="テキスト ボックス 147"/>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9" name="テキスト ボックス 148"/>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50" name="テキスト ボックス 149"/>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51" name="テキスト ボックス 150"/>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2" name="テキスト ボックス 151"/>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95885</xdr:rowOff>
    </xdr:from>
    <xdr:to xmlns:xdr="http://schemas.openxmlformats.org/drawingml/2006/spreadsheetDrawing">
      <xdr:col>23</xdr:col>
      <xdr:colOff>184150</xdr:colOff>
      <xdr:row>67</xdr:row>
      <xdr:rowOff>26035</xdr:rowOff>
    </xdr:to>
    <xdr:sp macro="" textlink="">
      <xdr:nvSpPr>
        <xdr:cNvPr id="153" name="楕円 152"/>
        <xdr:cNvSpPr/>
      </xdr:nvSpPr>
      <xdr:spPr>
        <a:xfrm>
          <a:off x="4902200" y="114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66</xdr:row>
      <xdr:rowOff>67945</xdr:rowOff>
    </xdr:from>
    <xdr:ext cx="762000" cy="258445"/>
    <xdr:sp macro="" textlink="">
      <xdr:nvSpPr>
        <xdr:cNvPr id="154" name="財政構造の弾力性該当値テキスト"/>
        <xdr:cNvSpPr txBox="1"/>
      </xdr:nvSpPr>
      <xdr:spPr>
        <a:xfrm>
          <a:off x="5041900" y="11383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7620</xdr:rowOff>
    </xdr:from>
    <xdr:to xmlns:xdr="http://schemas.openxmlformats.org/drawingml/2006/spreadsheetDrawing">
      <xdr:col>19</xdr:col>
      <xdr:colOff>184150</xdr:colOff>
      <xdr:row>66</xdr:row>
      <xdr:rowOff>109220</xdr:rowOff>
    </xdr:to>
    <xdr:sp macro="" textlink="">
      <xdr:nvSpPr>
        <xdr:cNvPr id="155" name="楕円 154"/>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93980</xdr:rowOff>
    </xdr:from>
    <xdr:ext cx="736600" cy="259080"/>
    <xdr:sp macro="" textlink="">
      <xdr:nvSpPr>
        <xdr:cNvPr id="156" name="テキスト ボックス 155"/>
        <xdr:cNvSpPr txBox="1"/>
      </xdr:nvSpPr>
      <xdr:spPr>
        <a:xfrm>
          <a:off x="3733800" y="1140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64135</xdr:rowOff>
    </xdr:from>
    <xdr:to xmlns:xdr="http://schemas.openxmlformats.org/drawingml/2006/spreadsheetDrawing">
      <xdr:col>15</xdr:col>
      <xdr:colOff>133350</xdr:colOff>
      <xdr:row>66</xdr:row>
      <xdr:rowOff>166370</xdr:rowOff>
    </xdr:to>
    <xdr:sp macro="" textlink="">
      <xdr:nvSpPr>
        <xdr:cNvPr id="157" name="楕円 156"/>
        <xdr:cNvSpPr/>
      </xdr:nvSpPr>
      <xdr:spPr>
        <a:xfrm>
          <a:off x="3175000" y="11379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150495</xdr:rowOff>
    </xdr:from>
    <xdr:ext cx="762000" cy="259080"/>
    <xdr:sp macro="" textlink="">
      <xdr:nvSpPr>
        <xdr:cNvPr id="158" name="テキスト ボックス 157"/>
        <xdr:cNvSpPr txBox="1"/>
      </xdr:nvSpPr>
      <xdr:spPr>
        <a:xfrm>
          <a:off x="2844800" y="1146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143510</xdr:rowOff>
    </xdr:from>
    <xdr:to xmlns:xdr="http://schemas.openxmlformats.org/drawingml/2006/spreadsheetDrawing">
      <xdr:col>11</xdr:col>
      <xdr:colOff>82550</xdr:colOff>
      <xdr:row>66</xdr:row>
      <xdr:rowOff>73025</xdr:rowOff>
    </xdr:to>
    <xdr:sp macro="" textlink="">
      <xdr:nvSpPr>
        <xdr:cNvPr id="159" name="楕円 158"/>
        <xdr:cNvSpPr/>
      </xdr:nvSpPr>
      <xdr:spPr>
        <a:xfrm>
          <a:off x="2286000" y="11287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57785</xdr:rowOff>
    </xdr:from>
    <xdr:ext cx="762000" cy="259080"/>
    <xdr:sp macro="" textlink="">
      <xdr:nvSpPr>
        <xdr:cNvPr id="160" name="テキスト ボックス 159"/>
        <xdr:cNvSpPr txBox="1"/>
      </xdr:nvSpPr>
      <xdr:spPr>
        <a:xfrm>
          <a:off x="19558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168275</xdr:rowOff>
    </xdr:from>
    <xdr:to xmlns:xdr="http://schemas.openxmlformats.org/drawingml/2006/spreadsheetDrawing">
      <xdr:col>7</xdr:col>
      <xdr:colOff>31750</xdr:colOff>
      <xdr:row>67</xdr:row>
      <xdr:rowOff>98425</xdr:rowOff>
    </xdr:to>
    <xdr:sp macro="" textlink="">
      <xdr:nvSpPr>
        <xdr:cNvPr id="161" name="楕円 160"/>
        <xdr:cNvSpPr/>
      </xdr:nvSpPr>
      <xdr:spPr>
        <a:xfrm>
          <a:off x="1397000" y="114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67</xdr:row>
      <xdr:rowOff>83185</xdr:rowOff>
    </xdr:from>
    <xdr:ext cx="762000" cy="259080"/>
    <xdr:sp macro="" textlink="">
      <xdr:nvSpPr>
        <xdr:cNvPr id="162" name="テキスト ボックス 161"/>
        <xdr:cNvSpPr txBox="1"/>
      </xdr:nvSpPr>
      <xdr:spPr>
        <a:xfrm>
          <a:off x="1066800" y="1157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5" name="テキスト ボックス 164"/>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[166,727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人件費は、人事院勧告に準じた給与等単価改定や定年退職者数の増加により前年度を上回った。また、物件費は、新下関学校給食センターの給食調理委託等の増加により、前年度を上回った。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平均を上回っていることから、引き続き定員管理計画を着実に実行するとともに、既存の業務プロセスを積極的に見直し、行政DXによる業務効率化や各種手続きのデジタル化の推進等により、持続可能な行財政運営の構築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6" name="テキスト ボックス 175"/>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80" name="テキスト ボックス 179"/>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82" name="テキスト ボックス 181"/>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90" name="テキスト ボックス 189"/>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90805</xdr:rowOff>
    </xdr:from>
    <xdr:to xmlns:xdr="http://schemas.openxmlformats.org/drawingml/2006/spreadsheetDrawing">
      <xdr:col>23</xdr:col>
      <xdr:colOff>133350</xdr:colOff>
      <xdr:row>89</xdr:row>
      <xdr:rowOff>163195</xdr:rowOff>
    </xdr:to>
    <xdr:cxnSp macro="">
      <xdr:nvCxnSpPr>
        <xdr:cNvPr id="192" name="直線コネクタ 191"/>
        <xdr:cNvCxnSpPr/>
      </xdr:nvCxnSpPr>
      <xdr:spPr>
        <a:xfrm flipV="1">
          <a:off x="4953000" y="13806805"/>
          <a:ext cx="0" cy="1615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135255</xdr:rowOff>
    </xdr:from>
    <xdr:ext cx="762000" cy="255905"/>
    <xdr:sp macro="" textlink="">
      <xdr:nvSpPr>
        <xdr:cNvPr id="193" name="人件費・物件費等の状況最小値テキスト"/>
        <xdr:cNvSpPr txBox="1"/>
      </xdr:nvSpPr>
      <xdr:spPr>
        <a:xfrm>
          <a:off x="5041900" y="15394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163195</xdr:rowOff>
    </xdr:from>
    <xdr:to xmlns:xdr="http://schemas.openxmlformats.org/drawingml/2006/spreadsheetDrawing">
      <xdr:col>24</xdr:col>
      <xdr:colOff>12700</xdr:colOff>
      <xdr:row>89</xdr:row>
      <xdr:rowOff>163195</xdr:rowOff>
    </xdr:to>
    <xdr:cxnSp macro="">
      <xdr:nvCxnSpPr>
        <xdr:cNvPr id="194" name="直線コネクタ 193"/>
        <xdr:cNvCxnSpPr/>
      </xdr:nvCxnSpPr>
      <xdr:spPr>
        <a:xfrm>
          <a:off x="48641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6350</xdr:rowOff>
    </xdr:from>
    <xdr:ext cx="762000" cy="255905"/>
    <xdr:sp macro="" textlink="">
      <xdr:nvSpPr>
        <xdr:cNvPr id="195" name="人件費・物件費等の状況最大値テキスト"/>
        <xdr:cNvSpPr txBox="1"/>
      </xdr:nvSpPr>
      <xdr:spPr>
        <a:xfrm>
          <a:off x="5041900" y="13550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90805</xdr:rowOff>
    </xdr:from>
    <xdr:to xmlns:xdr="http://schemas.openxmlformats.org/drawingml/2006/spreadsheetDrawing">
      <xdr:col>24</xdr:col>
      <xdr:colOff>12700</xdr:colOff>
      <xdr:row>80</xdr:row>
      <xdr:rowOff>90805</xdr:rowOff>
    </xdr:to>
    <xdr:cxnSp macro="">
      <xdr:nvCxnSpPr>
        <xdr:cNvPr id="196" name="直線コネクタ 195"/>
        <xdr:cNvCxnSpPr/>
      </xdr:nvCxnSpPr>
      <xdr:spPr>
        <a:xfrm>
          <a:off x="4864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87</xdr:row>
      <xdr:rowOff>4445</xdr:rowOff>
    </xdr:from>
    <xdr:to xmlns:xdr="http://schemas.openxmlformats.org/drawingml/2006/spreadsheetDrawing">
      <xdr:col>23</xdr:col>
      <xdr:colOff>133350</xdr:colOff>
      <xdr:row>88</xdr:row>
      <xdr:rowOff>54610</xdr:rowOff>
    </xdr:to>
    <xdr:cxnSp macro="">
      <xdr:nvCxnSpPr>
        <xdr:cNvPr id="197" name="直線コネクタ 196"/>
        <xdr:cNvCxnSpPr/>
      </xdr:nvCxnSpPr>
      <xdr:spPr>
        <a:xfrm>
          <a:off x="4114800" y="1492059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75565</xdr:rowOff>
    </xdr:from>
    <xdr:ext cx="762000" cy="255905"/>
    <xdr:sp macro="" textlink="">
      <xdr:nvSpPr>
        <xdr:cNvPr id="198" name="人件費・物件費等の状況平均値テキスト"/>
        <xdr:cNvSpPr txBox="1"/>
      </xdr:nvSpPr>
      <xdr:spPr>
        <a:xfrm>
          <a:off x="5041900" y="143059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59055</xdr:rowOff>
    </xdr:from>
    <xdr:to xmlns:xdr="http://schemas.openxmlformats.org/drawingml/2006/spreadsheetDrawing">
      <xdr:col>23</xdr:col>
      <xdr:colOff>184150</xdr:colOff>
      <xdr:row>84</xdr:row>
      <xdr:rowOff>160655</xdr:rowOff>
    </xdr:to>
    <xdr:sp macro="" textlink="">
      <xdr:nvSpPr>
        <xdr:cNvPr id="199" name="フローチャート: 判断 198"/>
        <xdr:cNvSpPr/>
      </xdr:nvSpPr>
      <xdr:spPr>
        <a:xfrm>
          <a:off x="49022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87</xdr:row>
      <xdr:rowOff>4445</xdr:rowOff>
    </xdr:from>
    <xdr:to xmlns:xdr="http://schemas.openxmlformats.org/drawingml/2006/spreadsheetDrawing">
      <xdr:col>19</xdr:col>
      <xdr:colOff>133350</xdr:colOff>
      <xdr:row>88</xdr:row>
      <xdr:rowOff>4445</xdr:rowOff>
    </xdr:to>
    <xdr:cxnSp macro="">
      <xdr:nvCxnSpPr>
        <xdr:cNvPr id="200" name="直線コネクタ 199"/>
        <xdr:cNvCxnSpPr/>
      </xdr:nvCxnSpPr>
      <xdr:spPr>
        <a:xfrm flipV="1">
          <a:off x="3225800" y="1492059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85090</xdr:rowOff>
    </xdr:from>
    <xdr:to xmlns:xdr="http://schemas.openxmlformats.org/drawingml/2006/spreadsheetDrawing">
      <xdr:col>19</xdr:col>
      <xdr:colOff>184150</xdr:colOff>
      <xdr:row>84</xdr:row>
      <xdr:rowOff>15240</xdr:rowOff>
    </xdr:to>
    <xdr:sp macro="" textlink="">
      <xdr:nvSpPr>
        <xdr:cNvPr id="201" name="フローチャート: 判断 200"/>
        <xdr:cNvSpPr/>
      </xdr:nvSpPr>
      <xdr:spPr>
        <a:xfrm>
          <a:off x="4064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25400</xdr:rowOff>
    </xdr:from>
    <xdr:ext cx="736600" cy="259080"/>
    <xdr:sp macro="" textlink="">
      <xdr:nvSpPr>
        <xdr:cNvPr id="202" name="テキスト ボックス 201"/>
        <xdr:cNvSpPr txBox="1"/>
      </xdr:nvSpPr>
      <xdr:spPr>
        <a:xfrm>
          <a:off x="3733800" y="1408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87</xdr:row>
      <xdr:rowOff>9525</xdr:rowOff>
    </xdr:from>
    <xdr:to xmlns:xdr="http://schemas.openxmlformats.org/drawingml/2006/spreadsheetDrawing">
      <xdr:col>15</xdr:col>
      <xdr:colOff>82550</xdr:colOff>
      <xdr:row>88</xdr:row>
      <xdr:rowOff>4445</xdr:rowOff>
    </xdr:to>
    <xdr:cxnSp macro="">
      <xdr:nvCxnSpPr>
        <xdr:cNvPr id="203" name="直線コネクタ 202"/>
        <xdr:cNvCxnSpPr/>
      </xdr:nvCxnSpPr>
      <xdr:spPr>
        <a:xfrm>
          <a:off x="2336800" y="1492567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163830</xdr:rowOff>
    </xdr:from>
    <xdr:to xmlns:xdr="http://schemas.openxmlformats.org/drawingml/2006/spreadsheetDrawing">
      <xdr:col>15</xdr:col>
      <xdr:colOff>133350</xdr:colOff>
      <xdr:row>84</xdr:row>
      <xdr:rowOff>93980</xdr:rowOff>
    </xdr:to>
    <xdr:sp macro="" textlink="">
      <xdr:nvSpPr>
        <xdr:cNvPr id="204" name="フローチャート: 判断 203"/>
        <xdr:cNvSpPr/>
      </xdr:nvSpPr>
      <xdr:spPr>
        <a:xfrm>
          <a:off x="3175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104140</xdr:rowOff>
    </xdr:from>
    <xdr:ext cx="762000" cy="259080"/>
    <xdr:sp macro="" textlink="">
      <xdr:nvSpPr>
        <xdr:cNvPr id="205" name="テキスト ボックス 204"/>
        <xdr:cNvSpPr txBox="1"/>
      </xdr:nvSpPr>
      <xdr:spPr>
        <a:xfrm>
          <a:off x="2844800" y="1416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163830</xdr:rowOff>
    </xdr:from>
    <xdr:to xmlns:xdr="http://schemas.openxmlformats.org/drawingml/2006/spreadsheetDrawing">
      <xdr:col>11</xdr:col>
      <xdr:colOff>31750</xdr:colOff>
      <xdr:row>87</xdr:row>
      <xdr:rowOff>9525</xdr:rowOff>
    </xdr:to>
    <xdr:cxnSp macro="">
      <xdr:nvCxnSpPr>
        <xdr:cNvPr id="206" name="直線コネクタ 205"/>
        <xdr:cNvCxnSpPr/>
      </xdr:nvCxnSpPr>
      <xdr:spPr>
        <a:xfrm>
          <a:off x="1447800" y="1473708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70485</xdr:rowOff>
    </xdr:from>
    <xdr:to xmlns:xdr="http://schemas.openxmlformats.org/drawingml/2006/spreadsheetDrawing">
      <xdr:col>11</xdr:col>
      <xdr:colOff>82550</xdr:colOff>
      <xdr:row>84</xdr:row>
      <xdr:rowOff>635</xdr:rowOff>
    </xdr:to>
    <xdr:sp macro="" textlink="">
      <xdr:nvSpPr>
        <xdr:cNvPr id="207" name="フローチャート: 判断 206"/>
        <xdr:cNvSpPr/>
      </xdr:nvSpPr>
      <xdr:spPr>
        <a:xfrm>
          <a:off x="2286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10795</xdr:rowOff>
    </xdr:from>
    <xdr:ext cx="762000" cy="258445"/>
    <xdr:sp macro="" textlink="">
      <xdr:nvSpPr>
        <xdr:cNvPr id="208" name="テキスト ボックス 207"/>
        <xdr:cNvSpPr txBox="1"/>
      </xdr:nvSpPr>
      <xdr:spPr>
        <a:xfrm>
          <a:off x="1955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80645</xdr:rowOff>
    </xdr:from>
    <xdr:to xmlns:xdr="http://schemas.openxmlformats.org/drawingml/2006/spreadsheetDrawing">
      <xdr:col>7</xdr:col>
      <xdr:colOff>31750</xdr:colOff>
      <xdr:row>83</xdr:row>
      <xdr:rowOff>10795</xdr:rowOff>
    </xdr:to>
    <xdr:sp macro="" textlink="">
      <xdr:nvSpPr>
        <xdr:cNvPr id="209" name="フローチャート: 判断 208"/>
        <xdr:cNvSpPr/>
      </xdr:nvSpPr>
      <xdr:spPr>
        <a:xfrm>
          <a:off x="1397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20955</xdr:rowOff>
    </xdr:from>
    <xdr:ext cx="762000" cy="255905"/>
    <xdr:sp macro="" textlink="">
      <xdr:nvSpPr>
        <xdr:cNvPr id="210" name="テキスト ボックス 209"/>
        <xdr:cNvSpPr txBox="1"/>
      </xdr:nvSpPr>
      <xdr:spPr>
        <a:xfrm>
          <a:off x="1066800" y="139084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88</xdr:row>
      <xdr:rowOff>3810</xdr:rowOff>
    </xdr:from>
    <xdr:to xmlns:xdr="http://schemas.openxmlformats.org/drawingml/2006/spreadsheetDrawing">
      <xdr:col>23</xdr:col>
      <xdr:colOff>184150</xdr:colOff>
      <xdr:row>88</xdr:row>
      <xdr:rowOff>105410</xdr:rowOff>
    </xdr:to>
    <xdr:sp macro="" textlink="">
      <xdr:nvSpPr>
        <xdr:cNvPr id="216" name="楕円 215"/>
        <xdr:cNvSpPr/>
      </xdr:nvSpPr>
      <xdr:spPr>
        <a:xfrm>
          <a:off x="4902200" y="150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87</xdr:row>
      <xdr:rowOff>147320</xdr:rowOff>
    </xdr:from>
    <xdr:ext cx="762000" cy="259080"/>
    <xdr:sp macro="" textlink="">
      <xdr:nvSpPr>
        <xdr:cNvPr id="217" name="人件費・物件費等の状況該当値テキスト"/>
        <xdr:cNvSpPr txBox="1"/>
      </xdr:nvSpPr>
      <xdr:spPr>
        <a:xfrm>
          <a:off x="5041900" y="1506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125095</xdr:rowOff>
    </xdr:from>
    <xdr:to xmlns:xdr="http://schemas.openxmlformats.org/drawingml/2006/spreadsheetDrawing">
      <xdr:col>19</xdr:col>
      <xdr:colOff>184150</xdr:colOff>
      <xdr:row>87</xdr:row>
      <xdr:rowOff>55245</xdr:rowOff>
    </xdr:to>
    <xdr:sp macro="" textlink="">
      <xdr:nvSpPr>
        <xdr:cNvPr id="218" name="楕円 217"/>
        <xdr:cNvSpPr/>
      </xdr:nvSpPr>
      <xdr:spPr>
        <a:xfrm>
          <a:off x="4064000" y="148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87</xdr:row>
      <xdr:rowOff>40640</xdr:rowOff>
    </xdr:from>
    <xdr:ext cx="736600" cy="255905"/>
    <xdr:sp macro="" textlink="">
      <xdr:nvSpPr>
        <xdr:cNvPr id="219" name="テキスト ボックス 218"/>
        <xdr:cNvSpPr txBox="1"/>
      </xdr:nvSpPr>
      <xdr:spPr>
        <a:xfrm>
          <a:off x="3733800" y="149567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87</xdr:row>
      <xdr:rowOff>125095</xdr:rowOff>
    </xdr:from>
    <xdr:to xmlns:xdr="http://schemas.openxmlformats.org/drawingml/2006/spreadsheetDrawing">
      <xdr:col>15</xdr:col>
      <xdr:colOff>133350</xdr:colOff>
      <xdr:row>88</xdr:row>
      <xdr:rowOff>55245</xdr:rowOff>
    </xdr:to>
    <xdr:sp macro="" textlink="">
      <xdr:nvSpPr>
        <xdr:cNvPr id="220" name="楕円 219"/>
        <xdr:cNvSpPr/>
      </xdr:nvSpPr>
      <xdr:spPr>
        <a:xfrm>
          <a:off x="3175000" y="150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88</xdr:row>
      <xdr:rowOff>40640</xdr:rowOff>
    </xdr:from>
    <xdr:ext cx="762000" cy="255905"/>
    <xdr:sp macro="" textlink="">
      <xdr:nvSpPr>
        <xdr:cNvPr id="221" name="テキスト ボックス 220"/>
        <xdr:cNvSpPr txBox="1"/>
      </xdr:nvSpPr>
      <xdr:spPr>
        <a:xfrm>
          <a:off x="2844800" y="15128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86</xdr:row>
      <xdr:rowOff>130175</xdr:rowOff>
    </xdr:from>
    <xdr:to xmlns:xdr="http://schemas.openxmlformats.org/drawingml/2006/spreadsheetDrawing">
      <xdr:col>11</xdr:col>
      <xdr:colOff>82550</xdr:colOff>
      <xdr:row>87</xdr:row>
      <xdr:rowOff>60325</xdr:rowOff>
    </xdr:to>
    <xdr:sp macro="" textlink="">
      <xdr:nvSpPr>
        <xdr:cNvPr id="222" name="楕円 221"/>
        <xdr:cNvSpPr/>
      </xdr:nvSpPr>
      <xdr:spPr>
        <a:xfrm>
          <a:off x="2286000" y="148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45085</xdr:rowOff>
    </xdr:from>
    <xdr:ext cx="762000" cy="258445"/>
    <xdr:sp macro="" textlink="">
      <xdr:nvSpPr>
        <xdr:cNvPr id="223" name="テキスト ボックス 222"/>
        <xdr:cNvSpPr txBox="1"/>
      </xdr:nvSpPr>
      <xdr:spPr>
        <a:xfrm>
          <a:off x="1955800" y="1496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113030</xdr:rowOff>
    </xdr:from>
    <xdr:to xmlns:xdr="http://schemas.openxmlformats.org/drawingml/2006/spreadsheetDrawing">
      <xdr:col>7</xdr:col>
      <xdr:colOff>31750</xdr:colOff>
      <xdr:row>86</xdr:row>
      <xdr:rowOff>43180</xdr:rowOff>
    </xdr:to>
    <xdr:sp macro="" textlink="">
      <xdr:nvSpPr>
        <xdr:cNvPr id="224" name="楕円 223"/>
        <xdr:cNvSpPr/>
      </xdr:nvSpPr>
      <xdr:spPr>
        <a:xfrm>
          <a:off x="13970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27940</xdr:rowOff>
    </xdr:from>
    <xdr:ext cx="762000" cy="259080"/>
    <xdr:sp macro="" textlink="">
      <xdr:nvSpPr>
        <xdr:cNvPr id="225" name="テキスト ボックス 224"/>
        <xdr:cNvSpPr txBox="1"/>
      </xdr:nvSpPr>
      <xdr:spPr>
        <a:xfrm>
          <a:off x="1066800" y="14772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8" name="テキスト ボックス 227"/>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本市のラスパイレス指数は、定年退職者と新規採用者の人数差及び給料月額の較差により減少しており、国と同水準を維持している。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今後も、市民の理解が得られるよう、給与水準及び制度の適正化に努める。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41" name="直線コネクタ 240"/>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5905"/>
    <xdr:sp macro="" textlink="">
      <xdr:nvSpPr>
        <xdr:cNvPr id="242" name="テキスト ボックス 241"/>
        <xdr:cNvSpPr txBox="1"/>
      </xdr:nvSpPr>
      <xdr:spPr>
        <a:xfrm>
          <a:off x="12065000" y="15368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3" name="直線コネクタ 242"/>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4" name="テキスト ボックス 243"/>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45" name="直線コネクタ 244"/>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5905"/>
    <xdr:sp macro="" textlink="">
      <xdr:nvSpPr>
        <xdr:cNvPr id="246" name="テキスト ボックス 245"/>
        <xdr:cNvSpPr txBox="1"/>
      </xdr:nvSpPr>
      <xdr:spPr>
        <a:xfrm>
          <a:off x="12065000" y="14764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9" name="直線コネクタ 248"/>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50" name="テキスト ボックス 249"/>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51" name="直線コネクタ 25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5905"/>
    <xdr:sp macro="" textlink="">
      <xdr:nvSpPr>
        <xdr:cNvPr id="252" name="テキスト ボックス 251"/>
        <xdr:cNvSpPr txBox="1"/>
      </xdr:nvSpPr>
      <xdr:spPr>
        <a:xfrm>
          <a:off x="1206500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53" name="直線コネクタ 252"/>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54" name="テキスト ボックス 253"/>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6" name="テキスト ボックス 255"/>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8890</xdr:rowOff>
    </xdr:from>
    <xdr:to xmlns:xdr="http://schemas.openxmlformats.org/drawingml/2006/spreadsheetDrawing">
      <xdr:col>81</xdr:col>
      <xdr:colOff>44450</xdr:colOff>
      <xdr:row>89</xdr:row>
      <xdr:rowOff>54610</xdr:rowOff>
    </xdr:to>
    <xdr:cxnSp macro="">
      <xdr:nvCxnSpPr>
        <xdr:cNvPr id="258" name="直線コネクタ 257"/>
        <xdr:cNvCxnSpPr/>
      </xdr:nvCxnSpPr>
      <xdr:spPr>
        <a:xfrm flipV="1">
          <a:off x="17018000" y="1389634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26670</xdr:rowOff>
    </xdr:from>
    <xdr:ext cx="762000" cy="259080"/>
    <xdr:sp macro="" textlink="">
      <xdr:nvSpPr>
        <xdr:cNvPr id="259" name="給与水準   （国との比較）最小値テキスト"/>
        <xdr:cNvSpPr txBox="1"/>
      </xdr:nvSpPr>
      <xdr:spPr>
        <a:xfrm>
          <a:off x="17106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54610</xdr:rowOff>
    </xdr:from>
    <xdr:to xmlns:xdr="http://schemas.openxmlformats.org/drawingml/2006/spreadsheetDrawing">
      <xdr:col>81</xdr:col>
      <xdr:colOff>133350</xdr:colOff>
      <xdr:row>89</xdr:row>
      <xdr:rowOff>54610</xdr:rowOff>
    </xdr:to>
    <xdr:cxnSp macro="">
      <xdr:nvCxnSpPr>
        <xdr:cNvPr id="260" name="直線コネクタ 259"/>
        <xdr:cNvCxnSpPr/>
      </xdr:nvCxnSpPr>
      <xdr:spPr>
        <a:xfrm>
          <a:off x="16929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95250</xdr:rowOff>
    </xdr:from>
    <xdr:ext cx="762000" cy="259080"/>
    <xdr:sp macro="" textlink="">
      <xdr:nvSpPr>
        <xdr:cNvPr id="261" name="給与水準   （国との比較）最大値テキスト"/>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8890</xdr:rowOff>
    </xdr:from>
    <xdr:to xmlns:xdr="http://schemas.openxmlformats.org/drawingml/2006/spreadsheetDrawing">
      <xdr:col>81</xdr:col>
      <xdr:colOff>133350</xdr:colOff>
      <xdr:row>81</xdr:row>
      <xdr:rowOff>8890</xdr:rowOff>
    </xdr:to>
    <xdr:cxnSp macro="">
      <xdr:nvCxnSpPr>
        <xdr:cNvPr id="262" name="直線コネクタ 261"/>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46990</xdr:rowOff>
    </xdr:from>
    <xdr:to xmlns:xdr="http://schemas.openxmlformats.org/drawingml/2006/spreadsheetDrawing">
      <xdr:col>81</xdr:col>
      <xdr:colOff>44450</xdr:colOff>
      <xdr:row>85</xdr:row>
      <xdr:rowOff>137160</xdr:rowOff>
    </xdr:to>
    <xdr:cxnSp macro="">
      <xdr:nvCxnSpPr>
        <xdr:cNvPr id="263" name="直線コネクタ 262"/>
        <xdr:cNvCxnSpPr/>
      </xdr:nvCxnSpPr>
      <xdr:spPr>
        <a:xfrm flipV="1">
          <a:off x="16179800" y="1462024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133985</xdr:rowOff>
    </xdr:from>
    <xdr:ext cx="762000" cy="255905"/>
    <xdr:sp macro="" textlink="">
      <xdr:nvSpPr>
        <xdr:cNvPr id="264" name="給与水準   （国との比較）平均値テキスト"/>
        <xdr:cNvSpPr txBox="1"/>
      </xdr:nvSpPr>
      <xdr:spPr>
        <a:xfrm>
          <a:off x="17106900" y="147072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161925</xdr:rowOff>
    </xdr:from>
    <xdr:to xmlns:xdr="http://schemas.openxmlformats.org/drawingml/2006/spreadsheetDrawing">
      <xdr:col>81</xdr:col>
      <xdr:colOff>95250</xdr:colOff>
      <xdr:row>86</xdr:row>
      <xdr:rowOff>92075</xdr:rowOff>
    </xdr:to>
    <xdr:sp macro="" textlink="">
      <xdr:nvSpPr>
        <xdr:cNvPr id="265" name="フローチャート: 判断 264"/>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137160</xdr:rowOff>
    </xdr:from>
    <xdr:to xmlns:xdr="http://schemas.openxmlformats.org/drawingml/2006/spreadsheetDrawing">
      <xdr:col>77</xdr:col>
      <xdr:colOff>44450</xdr:colOff>
      <xdr:row>86</xdr:row>
      <xdr:rowOff>56515</xdr:rowOff>
    </xdr:to>
    <xdr:cxnSp macro="">
      <xdr:nvCxnSpPr>
        <xdr:cNvPr id="266" name="直線コネクタ 265"/>
        <xdr:cNvCxnSpPr/>
      </xdr:nvCxnSpPr>
      <xdr:spPr>
        <a:xfrm flipV="1">
          <a:off x="15290800" y="1471041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161925</xdr:rowOff>
    </xdr:from>
    <xdr:to xmlns:xdr="http://schemas.openxmlformats.org/drawingml/2006/spreadsheetDrawing">
      <xdr:col>77</xdr:col>
      <xdr:colOff>95250</xdr:colOff>
      <xdr:row>86</xdr:row>
      <xdr:rowOff>92075</xdr:rowOff>
    </xdr:to>
    <xdr:sp macro="" textlink="">
      <xdr:nvSpPr>
        <xdr:cNvPr id="267" name="フローチャート: 判断 266"/>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76835</xdr:rowOff>
    </xdr:from>
    <xdr:ext cx="736600" cy="255905"/>
    <xdr:sp macro="" textlink="">
      <xdr:nvSpPr>
        <xdr:cNvPr id="268" name="テキスト ボックス 267"/>
        <xdr:cNvSpPr txBox="1"/>
      </xdr:nvSpPr>
      <xdr:spPr>
        <a:xfrm>
          <a:off x="15798800" y="148215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56515</xdr:rowOff>
    </xdr:from>
    <xdr:to xmlns:xdr="http://schemas.openxmlformats.org/drawingml/2006/spreadsheetDrawing">
      <xdr:col>72</xdr:col>
      <xdr:colOff>203200</xdr:colOff>
      <xdr:row>86</xdr:row>
      <xdr:rowOff>116840</xdr:rowOff>
    </xdr:to>
    <xdr:cxnSp macro="">
      <xdr:nvCxnSpPr>
        <xdr:cNvPr id="269" name="直線コネクタ 268"/>
        <xdr:cNvCxnSpPr/>
      </xdr:nvCxnSpPr>
      <xdr:spPr>
        <a:xfrm flipV="1">
          <a:off x="14401800" y="1480121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20955</xdr:rowOff>
    </xdr:from>
    <xdr:to xmlns:xdr="http://schemas.openxmlformats.org/drawingml/2006/spreadsheetDrawing">
      <xdr:col>73</xdr:col>
      <xdr:colOff>44450</xdr:colOff>
      <xdr:row>86</xdr:row>
      <xdr:rowOff>122555</xdr:rowOff>
    </xdr:to>
    <xdr:sp macro="" textlink="">
      <xdr:nvSpPr>
        <xdr:cNvPr id="270" name="フローチャート: 判断 269"/>
        <xdr:cNvSpPr/>
      </xdr:nvSpPr>
      <xdr:spPr>
        <a:xfrm>
          <a:off x="15240000" y="1476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107315</xdr:rowOff>
    </xdr:from>
    <xdr:ext cx="762000" cy="259080"/>
    <xdr:sp macro="" textlink="">
      <xdr:nvSpPr>
        <xdr:cNvPr id="271" name="テキスト ボックス 270"/>
        <xdr:cNvSpPr txBox="1"/>
      </xdr:nvSpPr>
      <xdr:spPr>
        <a:xfrm>
          <a:off x="14909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116840</xdr:rowOff>
    </xdr:from>
    <xdr:to xmlns:xdr="http://schemas.openxmlformats.org/drawingml/2006/spreadsheetDrawing">
      <xdr:col>68</xdr:col>
      <xdr:colOff>152400</xdr:colOff>
      <xdr:row>87</xdr:row>
      <xdr:rowOff>20955</xdr:rowOff>
    </xdr:to>
    <xdr:cxnSp macro="">
      <xdr:nvCxnSpPr>
        <xdr:cNvPr id="272" name="直線コネクタ 271"/>
        <xdr:cNvCxnSpPr/>
      </xdr:nvCxnSpPr>
      <xdr:spPr>
        <a:xfrm flipV="1">
          <a:off x="13512800" y="1486154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66040</xdr:rowOff>
    </xdr:from>
    <xdr:to xmlns:xdr="http://schemas.openxmlformats.org/drawingml/2006/spreadsheetDrawing">
      <xdr:col>68</xdr:col>
      <xdr:colOff>203200</xdr:colOff>
      <xdr:row>86</xdr:row>
      <xdr:rowOff>167640</xdr:rowOff>
    </xdr:to>
    <xdr:sp macro="" textlink="">
      <xdr:nvSpPr>
        <xdr:cNvPr id="273" name="フローチャート: 判断 272"/>
        <xdr:cNvSpPr/>
      </xdr:nvSpPr>
      <xdr:spPr>
        <a:xfrm>
          <a:off x="14351000" y="1481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6350</xdr:rowOff>
    </xdr:from>
    <xdr:ext cx="762000" cy="255905"/>
    <xdr:sp macro="" textlink="">
      <xdr:nvSpPr>
        <xdr:cNvPr id="274" name="テキスト ボックス 273"/>
        <xdr:cNvSpPr txBox="1"/>
      </xdr:nvSpPr>
      <xdr:spPr>
        <a:xfrm>
          <a:off x="14020800" y="14579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95885</xdr:rowOff>
    </xdr:from>
    <xdr:to xmlns:xdr="http://schemas.openxmlformats.org/drawingml/2006/spreadsheetDrawing">
      <xdr:col>64</xdr:col>
      <xdr:colOff>152400</xdr:colOff>
      <xdr:row>87</xdr:row>
      <xdr:rowOff>26035</xdr:rowOff>
    </xdr:to>
    <xdr:sp macro="" textlink="">
      <xdr:nvSpPr>
        <xdr:cNvPr id="275" name="フローチャート: 判断 274"/>
        <xdr:cNvSpPr/>
      </xdr:nvSpPr>
      <xdr:spPr>
        <a:xfrm>
          <a:off x="13462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36195</xdr:rowOff>
    </xdr:from>
    <xdr:ext cx="762000" cy="259080"/>
    <xdr:sp macro="" textlink="">
      <xdr:nvSpPr>
        <xdr:cNvPr id="276" name="テキスト ボックス 275"/>
        <xdr:cNvSpPr txBox="1"/>
      </xdr:nvSpPr>
      <xdr:spPr>
        <a:xfrm>
          <a:off x="13131800" y="1460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167640</xdr:rowOff>
    </xdr:from>
    <xdr:to xmlns:xdr="http://schemas.openxmlformats.org/drawingml/2006/spreadsheetDrawing">
      <xdr:col>81</xdr:col>
      <xdr:colOff>95250</xdr:colOff>
      <xdr:row>85</xdr:row>
      <xdr:rowOff>97790</xdr:rowOff>
    </xdr:to>
    <xdr:sp macro="" textlink="">
      <xdr:nvSpPr>
        <xdr:cNvPr id="282" name="楕円 281"/>
        <xdr:cNvSpPr/>
      </xdr:nvSpPr>
      <xdr:spPr>
        <a:xfrm>
          <a:off x="16967200" y="145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12700</xdr:rowOff>
    </xdr:from>
    <xdr:ext cx="762000" cy="259080"/>
    <xdr:sp macro="" textlink="">
      <xdr:nvSpPr>
        <xdr:cNvPr id="283" name="給与水準   （国との比較）該当値テキスト"/>
        <xdr:cNvSpPr txBox="1"/>
      </xdr:nvSpPr>
      <xdr:spPr>
        <a:xfrm>
          <a:off x="17106900" y="1441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86360</xdr:rowOff>
    </xdr:from>
    <xdr:to xmlns:xdr="http://schemas.openxmlformats.org/drawingml/2006/spreadsheetDrawing">
      <xdr:col>77</xdr:col>
      <xdr:colOff>95250</xdr:colOff>
      <xdr:row>86</xdr:row>
      <xdr:rowOff>16510</xdr:rowOff>
    </xdr:to>
    <xdr:sp macro="" textlink="">
      <xdr:nvSpPr>
        <xdr:cNvPr id="284" name="楕円 283"/>
        <xdr:cNvSpPr/>
      </xdr:nvSpPr>
      <xdr:spPr>
        <a:xfrm>
          <a:off x="161290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26670</xdr:rowOff>
    </xdr:from>
    <xdr:ext cx="736600" cy="259080"/>
    <xdr:sp macro="" textlink="">
      <xdr:nvSpPr>
        <xdr:cNvPr id="285" name="テキスト ボックス 284"/>
        <xdr:cNvSpPr txBox="1"/>
      </xdr:nvSpPr>
      <xdr:spPr>
        <a:xfrm>
          <a:off x="15798800" y="14428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6350</xdr:rowOff>
    </xdr:from>
    <xdr:to xmlns:xdr="http://schemas.openxmlformats.org/drawingml/2006/spreadsheetDrawing">
      <xdr:col>73</xdr:col>
      <xdr:colOff>44450</xdr:colOff>
      <xdr:row>86</xdr:row>
      <xdr:rowOff>107315</xdr:rowOff>
    </xdr:to>
    <xdr:sp macro="" textlink="">
      <xdr:nvSpPr>
        <xdr:cNvPr id="286" name="楕円 285"/>
        <xdr:cNvSpPr/>
      </xdr:nvSpPr>
      <xdr:spPr>
        <a:xfrm>
          <a:off x="15240000" y="14751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117475</xdr:rowOff>
    </xdr:from>
    <xdr:ext cx="762000" cy="259080"/>
    <xdr:sp macro="" textlink="">
      <xdr:nvSpPr>
        <xdr:cNvPr id="287" name="テキスト ボックス 286"/>
        <xdr:cNvSpPr txBox="1"/>
      </xdr:nvSpPr>
      <xdr:spPr>
        <a:xfrm>
          <a:off x="14909800" y="1451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66040</xdr:rowOff>
    </xdr:from>
    <xdr:to xmlns:xdr="http://schemas.openxmlformats.org/drawingml/2006/spreadsheetDrawing">
      <xdr:col>68</xdr:col>
      <xdr:colOff>203200</xdr:colOff>
      <xdr:row>86</xdr:row>
      <xdr:rowOff>167640</xdr:rowOff>
    </xdr:to>
    <xdr:sp macro="" textlink="">
      <xdr:nvSpPr>
        <xdr:cNvPr id="288" name="楕円 287"/>
        <xdr:cNvSpPr/>
      </xdr:nvSpPr>
      <xdr:spPr>
        <a:xfrm>
          <a:off x="14351000" y="148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152400</xdr:rowOff>
    </xdr:from>
    <xdr:ext cx="762000" cy="259080"/>
    <xdr:sp macro="" textlink="">
      <xdr:nvSpPr>
        <xdr:cNvPr id="289" name="テキスト ボックス 288"/>
        <xdr:cNvSpPr txBox="1"/>
      </xdr:nvSpPr>
      <xdr:spPr>
        <a:xfrm>
          <a:off x="14020800" y="148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141605</xdr:rowOff>
    </xdr:from>
    <xdr:to xmlns:xdr="http://schemas.openxmlformats.org/drawingml/2006/spreadsheetDrawing">
      <xdr:col>64</xdr:col>
      <xdr:colOff>152400</xdr:colOff>
      <xdr:row>87</xdr:row>
      <xdr:rowOff>71755</xdr:rowOff>
    </xdr:to>
    <xdr:sp macro="" textlink="">
      <xdr:nvSpPr>
        <xdr:cNvPr id="290" name="楕円 289"/>
        <xdr:cNvSpPr/>
      </xdr:nvSpPr>
      <xdr:spPr>
        <a:xfrm>
          <a:off x="13462000" y="148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56515</xdr:rowOff>
    </xdr:from>
    <xdr:ext cx="762000" cy="258445"/>
    <xdr:sp macro="" textlink="">
      <xdr:nvSpPr>
        <xdr:cNvPr id="291" name="テキスト ボックス 290"/>
        <xdr:cNvSpPr txBox="1"/>
      </xdr:nvSpPr>
      <xdr:spPr>
        <a:xfrm>
          <a:off x="13131800" y="149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93" name="テキスト ボックス 292"/>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94" name="テキスト ボックス 293"/>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ＭＳ Ｐゴシック"/>
              <a:ea typeface="ＭＳ Ｐゴシック"/>
              <a:cs typeface="+mn-cs"/>
            </a:rPr>
            <a:t>　</a:t>
          </a:r>
          <a:r>
            <a:rPr kumimoji="1" lang="ja-JP" altLang="ja-JP" sz="1300" b="0" i="0" baseline="0">
              <a:solidFill>
                <a:schemeClr val="dk1"/>
              </a:solidFill>
              <a:effectLst/>
              <a:latin typeface="ＭＳ Ｐゴシック"/>
              <a:ea typeface="ＭＳ Ｐゴシック"/>
              <a:cs typeface="+mn-cs"/>
            </a:rPr>
            <a:t>本市の職員数は、下関市定員管理計画のもと適正に</a:t>
          </a:r>
          <a:r>
            <a:rPr kumimoji="1" lang="ja-JP" altLang="ja-JP" sz="1300" b="0" i="0" baseline="0">
              <a:solidFill>
                <a:schemeClr val="dk1"/>
              </a:solidFill>
              <a:effectLst/>
              <a:latin typeface="ＭＳ Ｐゴシック"/>
              <a:ea typeface="ＭＳ Ｐゴシック"/>
              <a:cs typeface="+mn-cs"/>
            </a:rPr>
            <a:t>管理している。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ja-JP" sz="1300" b="0" i="0" baseline="0">
              <a:solidFill>
                <a:schemeClr val="dk1"/>
              </a:solidFill>
              <a:effectLst/>
              <a:latin typeface="ＭＳ Ｐゴシック"/>
              <a:ea typeface="ＭＳ Ｐゴシック"/>
              <a:cs typeface="+mn-cs"/>
            </a:rPr>
            <a:t>将来にわたって安定的に質の高い市民サービスを提供するため、行政ＤＸによる業務効率化や組織のスリム化等により、新たな行政課題へ対応するための人的資源の確保を図る。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7" name="テキスト ボックス 306"/>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8" name="直線コネクタ 30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9" name="テキスト ボックス 30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10" name="直線コネクタ 30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11" name="テキスト ボックス 31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2" name="直線コネクタ 31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3" name="テキスト ボックス 31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4" name="直線コネクタ 31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5" name="テキスト ボックス 31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6" name="直線コネクタ 31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905"/>
    <xdr:sp macro="" textlink="">
      <xdr:nvSpPr>
        <xdr:cNvPr id="317" name="テキスト ボックス 316"/>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8" name="直線コネクタ 31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905"/>
    <xdr:sp macro="" textlink="">
      <xdr:nvSpPr>
        <xdr:cNvPr id="319" name="テキスト ボックス 318"/>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20" name="直線コネクタ 31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21" name="テキスト ボックス 32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109220</xdr:rowOff>
    </xdr:from>
    <xdr:to xmlns:xdr="http://schemas.openxmlformats.org/drawingml/2006/spreadsheetDrawing">
      <xdr:col>81</xdr:col>
      <xdr:colOff>44450</xdr:colOff>
      <xdr:row>66</xdr:row>
      <xdr:rowOff>86360</xdr:rowOff>
    </xdr:to>
    <xdr:cxnSp macro="">
      <xdr:nvCxnSpPr>
        <xdr:cNvPr id="323" name="直線コネクタ 322"/>
        <xdr:cNvCxnSpPr/>
      </xdr:nvCxnSpPr>
      <xdr:spPr>
        <a:xfrm flipV="1">
          <a:off x="17018000" y="988187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57785</xdr:rowOff>
    </xdr:from>
    <xdr:ext cx="762000" cy="259080"/>
    <xdr:sp macro="" textlink="">
      <xdr:nvSpPr>
        <xdr:cNvPr id="324" name="定員管理の状況最小値テキスト"/>
        <xdr:cNvSpPr txBox="1"/>
      </xdr:nvSpPr>
      <xdr:spPr>
        <a:xfrm>
          <a:off x="171069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86360</xdr:rowOff>
    </xdr:from>
    <xdr:to xmlns:xdr="http://schemas.openxmlformats.org/drawingml/2006/spreadsheetDrawing">
      <xdr:col>81</xdr:col>
      <xdr:colOff>133350</xdr:colOff>
      <xdr:row>66</xdr:row>
      <xdr:rowOff>86360</xdr:rowOff>
    </xdr:to>
    <xdr:cxnSp macro="">
      <xdr:nvCxnSpPr>
        <xdr:cNvPr id="325" name="直線コネクタ 324"/>
        <xdr:cNvCxnSpPr/>
      </xdr:nvCxnSpPr>
      <xdr:spPr>
        <a:xfrm>
          <a:off x="16929100" y="1140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23495</xdr:rowOff>
    </xdr:from>
    <xdr:ext cx="762000" cy="259080"/>
    <xdr:sp macro="" textlink="">
      <xdr:nvSpPr>
        <xdr:cNvPr id="326" name="定員管理の状況最大値テキスト"/>
        <xdr:cNvSpPr txBox="1"/>
      </xdr:nvSpPr>
      <xdr:spPr>
        <a:xfrm>
          <a:off x="171069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109220</xdr:rowOff>
    </xdr:from>
    <xdr:to xmlns:xdr="http://schemas.openxmlformats.org/drawingml/2006/spreadsheetDrawing">
      <xdr:col>81</xdr:col>
      <xdr:colOff>133350</xdr:colOff>
      <xdr:row>57</xdr:row>
      <xdr:rowOff>109220</xdr:rowOff>
    </xdr:to>
    <xdr:cxnSp macro="">
      <xdr:nvCxnSpPr>
        <xdr:cNvPr id="327" name="直線コネクタ 326"/>
        <xdr:cNvCxnSpPr/>
      </xdr:nvCxnSpPr>
      <xdr:spPr>
        <a:xfrm>
          <a:off x="16929100" y="988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49530</xdr:rowOff>
    </xdr:from>
    <xdr:to xmlns:xdr="http://schemas.openxmlformats.org/drawingml/2006/spreadsheetDrawing">
      <xdr:col>81</xdr:col>
      <xdr:colOff>44450</xdr:colOff>
      <xdr:row>64</xdr:row>
      <xdr:rowOff>118745</xdr:rowOff>
    </xdr:to>
    <xdr:cxnSp macro="">
      <xdr:nvCxnSpPr>
        <xdr:cNvPr id="328" name="直線コネクタ 327"/>
        <xdr:cNvCxnSpPr/>
      </xdr:nvCxnSpPr>
      <xdr:spPr>
        <a:xfrm>
          <a:off x="16179800" y="1102233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160020</xdr:rowOff>
    </xdr:from>
    <xdr:ext cx="762000" cy="259080"/>
    <xdr:sp macro="" textlink="">
      <xdr:nvSpPr>
        <xdr:cNvPr id="329" name="定員管理の状況平均値テキスト"/>
        <xdr:cNvSpPr txBox="1"/>
      </xdr:nvSpPr>
      <xdr:spPr>
        <a:xfrm>
          <a:off x="17106900" y="1027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143510</xdr:rowOff>
    </xdr:from>
    <xdr:to xmlns:xdr="http://schemas.openxmlformats.org/drawingml/2006/spreadsheetDrawing">
      <xdr:col>81</xdr:col>
      <xdr:colOff>95250</xdr:colOff>
      <xdr:row>61</xdr:row>
      <xdr:rowOff>73660</xdr:rowOff>
    </xdr:to>
    <xdr:sp macro="" textlink="">
      <xdr:nvSpPr>
        <xdr:cNvPr id="330" name="フローチャート: 判断 329"/>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49530</xdr:rowOff>
    </xdr:from>
    <xdr:to xmlns:xdr="http://schemas.openxmlformats.org/drawingml/2006/spreadsheetDrawing">
      <xdr:col>77</xdr:col>
      <xdr:colOff>44450</xdr:colOff>
      <xdr:row>64</xdr:row>
      <xdr:rowOff>104775</xdr:rowOff>
    </xdr:to>
    <xdr:cxnSp macro="">
      <xdr:nvCxnSpPr>
        <xdr:cNvPr id="331" name="直線コネクタ 330"/>
        <xdr:cNvCxnSpPr/>
      </xdr:nvCxnSpPr>
      <xdr:spPr>
        <a:xfrm flipV="1">
          <a:off x="15290800" y="110223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119380</xdr:rowOff>
    </xdr:from>
    <xdr:to xmlns:xdr="http://schemas.openxmlformats.org/drawingml/2006/spreadsheetDrawing">
      <xdr:col>77</xdr:col>
      <xdr:colOff>95250</xdr:colOff>
      <xdr:row>61</xdr:row>
      <xdr:rowOff>49530</xdr:rowOff>
    </xdr:to>
    <xdr:sp macro="" textlink="">
      <xdr:nvSpPr>
        <xdr:cNvPr id="332" name="フローチャート: 判断 331"/>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59690</xdr:rowOff>
    </xdr:from>
    <xdr:ext cx="736600" cy="259080"/>
    <xdr:sp macro="" textlink="">
      <xdr:nvSpPr>
        <xdr:cNvPr id="333" name="テキスト ボックス 332"/>
        <xdr:cNvSpPr txBox="1"/>
      </xdr:nvSpPr>
      <xdr:spPr>
        <a:xfrm>
          <a:off x="15798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104775</xdr:rowOff>
    </xdr:from>
    <xdr:to xmlns:xdr="http://schemas.openxmlformats.org/drawingml/2006/spreadsheetDrawing">
      <xdr:col>72</xdr:col>
      <xdr:colOff>203200</xdr:colOff>
      <xdr:row>64</xdr:row>
      <xdr:rowOff>118745</xdr:rowOff>
    </xdr:to>
    <xdr:cxnSp macro="">
      <xdr:nvCxnSpPr>
        <xdr:cNvPr id="334" name="直線コネクタ 333"/>
        <xdr:cNvCxnSpPr/>
      </xdr:nvCxnSpPr>
      <xdr:spPr>
        <a:xfrm flipV="1">
          <a:off x="14401800" y="110775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98425</xdr:rowOff>
    </xdr:from>
    <xdr:to xmlns:xdr="http://schemas.openxmlformats.org/drawingml/2006/spreadsheetDrawing">
      <xdr:col>73</xdr:col>
      <xdr:colOff>44450</xdr:colOff>
      <xdr:row>61</xdr:row>
      <xdr:rowOff>29210</xdr:rowOff>
    </xdr:to>
    <xdr:sp macro="" textlink="">
      <xdr:nvSpPr>
        <xdr:cNvPr id="335" name="フローチャート: 判断 334"/>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38735</xdr:rowOff>
    </xdr:from>
    <xdr:ext cx="762000" cy="259080"/>
    <xdr:sp macro="" textlink="">
      <xdr:nvSpPr>
        <xdr:cNvPr id="336" name="テキスト ボックス 335"/>
        <xdr:cNvSpPr txBox="1"/>
      </xdr:nvSpPr>
      <xdr:spPr>
        <a:xfrm>
          <a:off x="14909800" y="1015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77470</xdr:rowOff>
    </xdr:from>
    <xdr:to xmlns:xdr="http://schemas.openxmlformats.org/drawingml/2006/spreadsheetDrawing">
      <xdr:col>68</xdr:col>
      <xdr:colOff>152400</xdr:colOff>
      <xdr:row>64</xdr:row>
      <xdr:rowOff>118745</xdr:rowOff>
    </xdr:to>
    <xdr:cxnSp macro="">
      <xdr:nvCxnSpPr>
        <xdr:cNvPr id="337" name="直線コネクタ 336"/>
        <xdr:cNvCxnSpPr/>
      </xdr:nvCxnSpPr>
      <xdr:spPr>
        <a:xfrm>
          <a:off x="13512800" y="110502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81280</xdr:rowOff>
    </xdr:from>
    <xdr:to xmlns:xdr="http://schemas.openxmlformats.org/drawingml/2006/spreadsheetDrawing">
      <xdr:col>68</xdr:col>
      <xdr:colOff>203200</xdr:colOff>
      <xdr:row>61</xdr:row>
      <xdr:rowOff>11430</xdr:rowOff>
    </xdr:to>
    <xdr:sp macro="" textlink="">
      <xdr:nvSpPr>
        <xdr:cNvPr id="338" name="フローチャート: 判断 337"/>
        <xdr:cNvSpPr/>
      </xdr:nvSpPr>
      <xdr:spPr>
        <a:xfrm>
          <a:off x="143510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21590</xdr:rowOff>
    </xdr:from>
    <xdr:ext cx="762000" cy="259080"/>
    <xdr:sp macro="" textlink="">
      <xdr:nvSpPr>
        <xdr:cNvPr id="339" name="テキスト ボックス 338"/>
        <xdr:cNvSpPr txBox="1"/>
      </xdr:nvSpPr>
      <xdr:spPr>
        <a:xfrm>
          <a:off x="14020800" y="1013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169545</xdr:rowOff>
    </xdr:to>
    <xdr:sp macro="" textlink="">
      <xdr:nvSpPr>
        <xdr:cNvPr id="340" name="フローチャート: 判断 339"/>
        <xdr:cNvSpPr/>
      </xdr:nvSpPr>
      <xdr:spPr>
        <a:xfrm>
          <a:off x="13462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2000" cy="255905"/>
    <xdr:sp macro="" textlink="">
      <xdr:nvSpPr>
        <xdr:cNvPr id="341" name="テキスト ボックス 340"/>
        <xdr:cNvSpPr txBox="1"/>
      </xdr:nvSpPr>
      <xdr:spPr>
        <a:xfrm>
          <a:off x="13131800" y="10123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42" name="テキスト ボックス 341"/>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43" name="テキスト ボックス 342"/>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44" name="テキスト ボックス 343"/>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45" name="テキスト ボックス 344"/>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46" name="テキスト ボックス 345"/>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67945</xdr:rowOff>
    </xdr:from>
    <xdr:to xmlns:xdr="http://schemas.openxmlformats.org/drawingml/2006/spreadsheetDrawing">
      <xdr:col>81</xdr:col>
      <xdr:colOff>95250</xdr:colOff>
      <xdr:row>64</xdr:row>
      <xdr:rowOff>169545</xdr:rowOff>
    </xdr:to>
    <xdr:sp macro="" textlink="">
      <xdr:nvSpPr>
        <xdr:cNvPr id="347" name="楕円 346"/>
        <xdr:cNvSpPr/>
      </xdr:nvSpPr>
      <xdr:spPr>
        <a:xfrm>
          <a:off x="16967200" y="110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40640</xdr:rowOff>
    </xdr:from>
    <xdr:ext cx="762000" cy="255905"/>
    <xdr:sp macro="" textlink="">
      <xdr:nvSpPr>
        <xdr:cNvPr id="348" name="定員管理の状況該当値テキスト"/>
        <xdr:cNvSpPr txBox="1"/>
      </xdr:nvSpPr>
      <xdr:spPr>
        <a:xfrm>
          <a:off x="17106900" y="11013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170180</xdr:rowOff>
    </xdr:from>
    <xdr:to xmlns:xdr="http://schemas.openxmlformats.org/drawingml/2006/spreadsheetDrawing">
      <xdr:col>77</xdr:col>
      <xdr:colOff>95250</xdr:colOff>
      <xdr:row>64</xdr:row>
      <xdr:rowOff>100330</xdr:rowOff>
    </xdr:to>
    <xdr:sp macro="" textlink="">
      <xdr:nvSpPr>
        <xdr:cNvPr id="349" name="楕円 348"/>
        <xdr:cNvSpPr/>
      </xdr:nvSpPr>
      <xdr:spPr>
        <a:xfrm>
          <a:off x="161290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85090</xdr:rowOff>
    </xdr:from>
    <xdr:ext cx="736600" cy="259080"/>
    <xdr:sp macro="" textlink="">
      <xdr:nvSpPr>
        <xdr:cNvPr id="350" name="テキスト ボックス 349"/>
        <xdr:cNvSpPr txBox="1"/>
      </xdr:nvSpPr>
      <xdr:spPr>
        <a:xfrm>
          <a:off x="15798800" y="11057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53975</xdr:rowOff>
    </xdr:from>
    <xdr:to xmlns:xdr="http://schemas.openxmlformats.org/drawingml/2006/spreadsheetDrawing">
      <xdr:col>73</xdr:col>
      <xdr:colOff>44450</xdr:colOff>
      <xdr:row>64</xdr:row>
      <xdr:rowOff>155575</xdr:rowOff>
    </xdr:to>
    <xdr:sp macro="" textlink="">
      <xdr:nvSpPr>
        <xdr:cNvPr id="351" name="楕円 350"/>
        <xdr:cNvSpPr/>
      </xdr:nvSpPr>
      <xdr:spPr>
        <a:xfrm>
          <a:off x="15240000" y="1102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140335</xdr:rowOff>
    </xdr:from>
    <xdr:ext cx="762000" cy="259080"/>
    <xdr:sp macro="" textlink="">
      <xdr:nvSpPr>
        <xdr:cNvPr id="352" name="テキスト ボックス 351"/>
        <xdr:cNvSpPr txBox="1"/>
      </xdr:nvSpPr>
      <xdr:spPr>
        <a:xfrm>
          <a:off x="14909800" y="11113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67945</xdr:rowOff>
    </xdr:from>
    <xdr:to xmlns:xdr="http://schemas.openxmlformats.org/drawingml/2006/spreadsheetDrawing">
      <xdr:col>68</xdr:col>
      <xdr:colOff>203200</xdr:colOff>
      <xdr:row>64</xdr:row>
      <xdr:rowOff>169545</xdr:rowOff>
    </xdr:to>
    <xdr:sp macro="" textlink="">
      <xdr:nvSpPr>
        <xdr:cNvPr id="353" name="楕円 352"/>
        <xdr:cNvSpPr/>
      </xdr:nvSpPr>
      <xdr:spPr>
        <a:xfrm>
          <a:off x="14351000" y="110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154940</xdr:rowOff>
    </xdr:from>
    <xdr:ext cx="762000" cy="255905"/>
    <xdr:sp macro="" textlink="">
      <xdr:nvSpPr>
        <xdr:cNvPr id="354" name="テキスト ボックス 353"/>
        <xdr:cNvSpPr txBox="1"/>
      </xdr:nvSpPr>
      <xdr:spPr>
        <a:xfrm>
          <a:off x="14020800" y="11127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26670</xdr:rowOff>
    </xdr:from>
    <xdr:to xmlns:xdr="http://schemas.openxmlformats.org/drawingml/2006/spreadsheetDrawing">
      <xdr:col>64</xdr:col>
      <xdr:colOff>152400</xdr:colOff>
      <xdr:row>64</xdr:row>
      <xdr:rowOff>128270</xdr:rowOff>
    </xdr:to>
    <xdr:sp macro="" textlink="">
      <xdr:nvSpPr>
        <xdr:cNvPr id="355" name="楕円 354"/>
        <xdr:cNvSpPr/>
      </xdr:nvSpPr>
      <xdr:spPr>
        <a:xfrm>
          <a:off x="13462000" y="109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113030</xdr:rowOff>
    </xdr:from>
    <xdr:ext cx="762000" cy="259080"/>
    <xdr:sp macro="" textlink="">
      <xdr:nvSpPr>
        <xdr:cNvPr id="356" name="テキスト ボックス 355"/>
        <xdr:cNvSpPr txBox="1"/>
      </xdr:nvSpPr>
      <xdr:spPr>
        <a:xfrm>
          <a:off x="13131800" y="1108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8" name="テキスト ボックス 35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9" name="テキスト ボックス 358"/>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latin typeface="ＭＳ Ｐゴシック"/>
              <a:ea typeface="ＭＳ Ｐゴシック"/>
            </a:rPr>
            <a:t>令和６年度決算においては、地方債元利償還金の減により、分子が減少し、標準財政規模の増により分母が増加したため、単年度の指標は前年度に比べ好転した。一方、令和３年度との対比においては、標準財政規模の減を基準財政需要額算入額の減が上回ったことによる分母の増と、地方債元利償還金の減が基準財政需要額算入額の減を上回ったことによる分子の減により、3ヵ年平均では0.8ポイントの減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元利償還金に交付税が措置される起債以外は借入を抑制しているが、現在、複数の大型建設事業に着手しており、今後それら事業の本格化及び財源となる市債の償還が始まれば分子の増による率の悪化が見込まれ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70" name="テキスト ボックス 36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71" name="直線コネクタ 37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2" name="テキスト ボックス 37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3" name="直線コネクタ 37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4" name="テキスト ボックス 37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5" name="直線コネクタ 37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76" name="テキスト ボックス 375"/>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7" name="直線コネクタ 37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78" name="テキスト ボックス 377"/>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9" name="直線コネクタ 37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80" name="テキスト ボックス 379"/>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81" name="直線コネクタ 38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2" name="直線コネクタ 38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22225</xdr:rowOff>
    </xdr:from>
    <xdr:to xmlns:xdr="http://schemas.openxmlformats.org/drawingml/2006/spreadsheetDrawing">
      <xdr:col>81</xdr:col>
      <xdr:colOff>44450</xdr:colOff>
      <xdr:row>44</xdr:row>
      <xdr:rowOff>52705</xdr:rowOff>
    </xdr:to>
    <xdr:cxnSp macro="">
      <xdr:nvCxnSpPr>
        <xdr:cNvPr id="384" name="直線コネクタ 383"/>
        <xdr:cNvCxnSpPr/>
      </xdr:nvCxnSpPr>
      <xdr:spPr>
        <a:xfrm flipV="1">
          <a:off x="17018000" y="636587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24765</xdr:rowOff>
    </xdr:from>
    <xdr:ext cx="762000" cy="259080"/>
    <xdr:sp macro="" textlink="">
      <xdr:nvSpPr>
        <xdr:cNvPr id="385" name="公債費負担の状況最小値テキスト"/>
        <xdr:cNvSpPr txBox="1"/>
      </xdr:nvSpPr>
      <xdr:spPr>
        <a:xfrm>
          <a:off x="17106900" y="756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52705</xdr:rowOff>
    </xdr:from>
    <xdr:to xmlns:xdr="http://schemas.openxmlformats.org/drawingml/2006/spreadsheetDrawing">
      <xdr:col>81</xdr:col>
      <xdr:colOff>133350</xdr:colOff>
      <xdr:row>44</xdr:row>
      <xdr:rowOff>52705</xdr:rowOff>
    </xdr:to>
    <xdr:cxnSp macro="">
      <xdr:nvCxnSpPr>
        <xdr:cNvPr id="386" name="直線コネクタ 385"/>
        <xdr:cNvCxnSpPr/>
      </xdr:nvCxnSpPr>
      <xdr:spPr>
        <a:xfrm>
          <a:off x="16929100" y="759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109220</xdr:rowOff>
    </xdr:from>
    <xdr:ext cx="762000" cy="255905"/>
    <xdr:sp macro="" textlink="">
      <xdr:nvSpPr>
        <xdr:cNvPr id="387" name="公債費負担の状況最大値テキスト"/>
        <xdr:cNvSpPr txBox="1"/>
      </xdr:nvSpPr>
      <xdr:spPr>
        <a:xfrm>
          <a:off x="17106900" y="6109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22225</xdr:rowOff>
    </xdr:from>
    <xdr:to xmlns:xdr="http://schemas.openxmlformats.org/drawingml/2006/spreadsheetDrawing">
      <xdr:col>81</xdr:col>
      <xdr:colOff>133350</xdr:colOff>
      <xdr:row>37</xdr:row>
      <xdr:rowOff>22225</xdr:rowOff>
    </xdr:to>
    <xdr:cxnSp macro="">
      <xdr:nvCxnSpPr>
        <xdr:cNvPr id="388" name="直線コネクタ 387"/>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130175</xdr:rowOff>
    </xdr:from>
    <xdr:to xmlns:xdr="http://schemas.openxmlformats.org/drawingml/2006/spreadsheetDrawing">
      <xdr:col>81</xdr:col>
      <xdr:colOff>44450</xdr:colOff>
      <xdr:row>43</xdr:row>
      <xdr:rowOff>6985</xdr:rowOff>
    </xdr:to>
    <xdr:cxnSp macro="">
      <xdr:nvCxnSpPr>
        <xdr:cNvPr id="389" name="直線コネクタ 388"/>
        <xdr:cNvCxnSpPr/>
      </xdr:nvCxnSpPr>
      <xdr:spPr>
        <a:xfrm flipV="1">
          <a:off x="16179800" y="733107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109220</xdr:rowOff>
    </xdr:from>
    <xdr:ext cx="762000" cy="255905"/>
    <xdr:sp macro="" textlink="">
      <xdr:nvSpPr>
        <xdr:cNvPr id="390" name="公債費負担の状況平均値テキスト"/>
        <xdr:cNvSpPr txBox="1"/>
      </xdr:nvSpPr>
      <xdr:spPr>
        <a:xfrm>
          <a:off x="17106900" y="67957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92075</xdr:rowOff>
    </xdr:from>
    <xdr:to xmlns:xdr="http://schemas.openxmlformats.org/drawingml/2006/spreadsheetDrawing">
      <xdr:col>81</xdr:col>
      <xdr:colOff>95250</xdr:colOff>
      <xdr:row>41</xdr:row>
      <xdr:rowOff>22225</xdr:rowOff>
    </xdr:to>
    <xdr:sp macro="" textlink="">
      <xdr:nvSpPr>
        <xdr:cNvPr id="391" name="フローチャート: 判断 390"/>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6985</xdr:rowOff>
    </xdr:from>
    <xdr:to xmlns:xdr="http://schemas.openxmlformats.org/drawingml/2006/spreadsheetDrawing">
      <xdr:col>77</xdr:col>
      <xdr:colOff>44450</xdr:colOff>
      <xdr:row>43</xdr:row>
      <xdr:rowOff>14605</xdr:rowOff>
    </xdr:to>
    <xdr:cxnSp macro="">
      <xdr:nvCxnSpPr>
        <xdr:cNvPr id="392" name="直線コネクタ 391"/>
        <xdr:cNvCxnSpPr/>
      </xdr:nvCxnSpPr>
      <xdr:spPr>
        <a:xfrm flipV="1">
          <a:off x="15290800" y="73793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92075</xdr:rowOff>
    </xdr:from>
    <xdr:to xmlns:xdr="http://schemas.openxmlformats.org/drawingml/2006/spreadsheetDrawing">
      <xdr:col>77</xdr:col>
      <xdr:colOff>95250</xdr:colOff>
      <xdr:row>41</xdr:row>
      <xdr:rowOff>22225</xdr:rowOff>
    </xdr:to>
    <xdr:sp macro="" textlink="">
      <xdr:nvSpPr>
        <xdr:cNvPr id="393" name="フローチャート: 判断 392"/>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32385</xdr:rowOff>
    </xdr:from>
    <xdr:ext cx="736600" cy="255905"/>
    <xdr:sp macro="" textlink="">
      <xdr:nvSpPr>
        <xdr:cNvPr id="394" name="テキスト ボックス 393"/>
        <xdr:cNvSpPr txBox="1"/>
      </xdr:nvSpPr>
      <xdr:spPr>
        <a:xfrm>
          <a:off x="15798800" y="67189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14605</xdr:rowOff>
    </xdr:from>
    <xdr:to xmlns:xdr="http://schemas.openxmlformats.org/drawingml/2006/spreadsheetDrawing">
      <xdr:col>72</xdr:col>
      <xdr:colOff>203200</xdr:colOff>
      <xdr:row>43</xdr:row>
      <xdr:rowOff>22860</xdr:rowOff>
    </xdr:to>
    <xdr:cxnSp macro="">
      <xdr:nvCxnSpPr>
        <xdr:cNvPr id="395" name="直線コネクタ 394"/>
        <xdr:cNvCxnSpPr/>
      </xdr:nvCxnSpPr>
      <xdr:spPr>
        <a:xfrm flipV="1">
          <a:off x="14401800" y="73869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92075</xdr:rowOff>
    </xdr:from>
    <xdr:to xmlns:xdr="http://schemas.openxmlformats.org/drawingml/2006/spreadsheetDrawing">
      <xdr:col>73</xdr:col>
      <xdr:colOff>44450</xdr:colOff>
      <xdr:row>41</xdr:row>
      <xdr:rowOff>22225</xdr:rowOff>
    </xdr:to>
    <xdr:sp macro="" textlink="">
      <xdr:nvSpPr>
        <xdr:cNvPr id="396" name="フローチャート: 判断 395"/>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32385</xdr:rowOff>
    </xdr:from>
    <xdr:ext cx="762000" cy="255905"/>
    <xdr:sp macro="" textlink="">
      <xdr:nvSpPr>
        <xdr:cNvPr id="397" name="テキスト ボックス 396"/>
        <xdr:cNvSpPr txBox="1"/>
      </xdr:nvSpPr>
      <xdr:spPr>
        <a:xfrm>
          <a:off x="14909800" y="6718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170180</xdr:rowOff>
    </xdr:from>
    <xdr:to xmlns:xdr="http://schemas.openxmlformats.org/drawingml/2006/spreadsheetDrawing">
      <xdr:col>68</xdr:col>
      <xdr:colOff>152400</xdr:colOff>
      <xdr:row>43</xdr:row>
      <xdr:rowOff>22860</xdr:rowOff>
    </xdr:to>
    <xdr:cxnSp macro="">
      <xdr:nvCxnSpPr>
        <xdr:cNvPr id="398" name="直線コネクタ 397"/>
        <xdr:cNvCxnSpPr/>
      </xdr:nvCxnSpPr>
      <xdr:spPr>
        <a:xfrm>
          <a:off x="13512800" y="73710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92075</xdr:rowOff>
    </xdr:from>
    <xdr:to xmlns:xdr="http://schemas.openxmlformats.org/drawingml/2006/spreadsheetDrawing">
      <xdr:col>68</xdr:col>
      <xdr:colOff>203200</xdr:colOff>
      <xdr:row>41</xdr:row>
      <xdr:rowOff>22225</xdr:rowOff>
    </xdr:to>
    <xdr:sp macro="" textlink="">
      <xdr:nvSpPr>
        <xdr:cNvPr id="399" name="フローチャート: 判断 398"/>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32385</xdr:rowOff>
    </xdr:from>
    <xdr:ext cx="762000" cy="255905"/>
    <xdr:sp macro="" textlink="">
      <xdr:nvSpPr>
        <xdr:cNvPr id="400" name="テキスト ボックス 399"/>
        <xdr:cNvSpPr txBox="1"/>
      </xdr:nvSpPr>
      <xdr:spPr>
        <a:xfrm>
          <a:off x="14020800" y="6718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109220</xdr:rowOff>
    </xdr:from>
    <xdr:to xmlns:xdr="http://schemas.openxmlformats.org/drawingml/2006/spreadsheetDrawing">
      <xdr:col>64</xdr:col>
      <xdr:colOff>152400</xdr:colOff>
      <xdr:row>41</xdr:row>
      <xdr:rowOff>38735</xdr:rowOff>
    </xdr:to>
    <xdr:sp macro="" textlink="">
      <xdr:nvSpPr>
        <xdr:cNvPr id="401" name="フローチャート: 判断 400"/>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48895</xdr:rowOff>
    </xdr:from>
    <xdr:ext cx="762000" cy="259080"/>
    <xdr:sp macro="" textlink="">
      <xdr:nvSpPr>
        <xdr:cNvPr id="402" name="テキスト ボックス 401"/>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3" name="テキスト ボックス 40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4" name="テキスト ボックス 40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5" name="テキスト ボックス 40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6" name="テキスト ボックス 40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7" name="テキスト ボックス 40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79375</xdr:rowOff>
    </xdr:from>
    <xdr:to xmlns:xdr="http://schemas.openxmlformats.org/drawingml/2006/spreadsheetDrawing">
      <xdr:col>81</xdr:col>
      <xdr:colOff>95250</xdr:colOff>
      <xdr:row>43</xdr:row>
      <xdr:rowOff>9525</xdr:rowOff>
    </xdr:to>
    <xdr:sp macro="" textlink="">
      <xdr:nvSpPr>
        <xdr:cNvPr id="408" name="楕円 407"/>
        <xdr:cNvSpPr/>
      </xdr:nvSpPr>
      <xdr:spPr>
        <a:xfrm>
          <a:off x="16967200" y="72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52070</xdr:rowOff>
    </xdr:from>
    <xdr:ext cx="762000" cy="255905"/>
    <xdr:sp macro="" textlink="">
      <xdr:nvSpPr>
        <xdr:cNvPr id="409" name="公債費負担の状況該当値テキスト"/>
        <xdr:cNvSpPr txBox="1"/>
      </xdr:nvSpPr>
      <xdr:spPr>
        <a:xfrm>
          <a:off x="17106900" y="7252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127635</xdr:rowOff>
    </xdr:from>
    <xdr:to xmlns:xdr="http://schemas.openxmlformats.org/drawingml/2006/spreadsheetDrawing">
      <xdr:col>77</xdr:col>
      <xdr:colOff>95250</xdr:colOff>
      <xdr:row>43</xdr:row>
      <xdr:rowOff>57785</xdr:rowOff>
    </xdr:to>
    <xdr:sp macro="" textlink="">
      <xdr:nvSpPr>
        <xdr:cNvPr id="410" name="楕円 409"/>
        <xdr:cNvSpPr/>
      </xdr:nvSpPr>
      <xdr:spPr>
        <a:xfrm>
          <a:off x="16129000" y="7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42545</xdr:rowOff>
    </xdr:from>
    <xdr:ext cx="736600" cy="255905"/>
    <xdr:sp macro="" textlink="">
      <xdr:nvSpPr>
        <xdr:cNvPr id="411" name="テキスト ボックス 410"/>
        <xdr:cNvSpPr txBox="1"/>
      </xdr:nvSpPr>
      <xdr:spPr>
        <a:xfrm>
          <a:off x="15798800" y="74148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135255</xdr:rowOff>
    </xdr:from>
    <xdr:to xmlns:xdr="http://schemas.openxmlformats.org/drawingml/2006/spreadsheetDrawing">
      <xdr:col>73</xdr:col>
      <xdr:colOff>44450</xdr:colOff>
      <xdr:row>43</xdr:row>
      <xdr:rowOff>65405</xdr:rowOff>
    </xdr:to>
    <xdr:sp macro="" textlink="">
      <xdr:nvSpPr>
        <xdr:cNvPr id="412" name="楕円 411"/>
        <xdr:cNvSpPr/>
      </xdr:nvSpPr>
      <xdr:spPr>
        <a:xfrm>
          <a:off x="15240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50165</xdr:rowOff>
    </xdr:from>
    <xdr:ext cx="762000" cy="259080"/>
    <xdr:sp macro="" textlink="">
      <xdr:nvSpPr>
        <xdr:cNvPr id="413" name="テキスト ボックス 412"/>
        <xdr:cNvSpPr txBox="1"/>
      </xdr:nvSpPr>
      <xdr:spPr>
        <a:xfrm>
          <a:off x="14909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143510</xdr:rowOff>
    </xdr:from>
    <xdr:to xmlns:xdr="http://schemas.openxmlformats.org/drawingml/2006/spreadsheetDrawing">
      <xdr:col>68</xdr:col>
      <xdr:colOff>203200</xdr:colOff>
      <xdr:row>43</xdr:row>
      <xdr:rowOff>73660</xdr:rowOff>
    </xdr:to>
    <xdr:sp macro="" textlink="">
      <xdr:nvSpPr>
        <xdr:cNvPr id="414" name="楕円 413"/>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58420</xdr:rowOff>
    </xdr:from>
    <xdr:ext cx="762000" cy="259080"/>
    <xdr:sp macro="" textlink="">
      <xdr:nvSpPr>
        <xdr:cNvPr id="415" name="テキスト ボックス 414"/>
        <xdr:cNvSpPr txBox="1"/>
      </xdr:nvSpPr>
      <xdr:spPr>
        <a:xfrm>
          <a:off x="14020800" y="743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119380</xdr:rowOff>
    </xdr:from>
    <xdr:to xmlns:xdr="http://schemas.openxmlformats.org/drawingml/2006/spreadsheetDrawing">
      <xdr:col>64</xdr:col>
      <xdr:colOff>152400</xdr:colOff>
      <xdr:row>43</xdr:row>
      <xdr:rowOff>49530</xdr:rowOff>
    </xdr:to>
    <xdr:sp macro="" textlink="">
      <xdr:nvSpPr>
        <xdr:cNvPr id="416" name="楕円 415"/>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34290</xdr:rowOff>
    </xdr:from>
    <xdr:ext cx="762000" cy="259080"/>
    <xdr:sp macro="" textlink="">
      <xdr:nvSpPr>
        <xdr:cNvPr id="417" name="テキスト ボックス 416"/>
        <xdr:cNvSpPr txBox="1"/>
      </xdr:nvSpPr>
      <xdr:spPr>
        <a:xfrm>
          <a:off x="13131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9" name="テキスト ボックス 41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20" name="テキスト ボックス 419"/>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将来負担比率は、分子について、債務負担行為に基づく支出予定額の増及び公営企業債等繰入見込額の増</a:t>
          </a:r>
          <a:r>
            <a:rPr kumimoji="1" lang="ja-JP" altLang="ja-JP" sz="1300">
              <a:solidFill>
                <a:schemeClr val="dk1"/>
              </a:solidFill>
              <a:effectLst/>
              <a:latin typeface="ＭＳ Ｐゴシック"/>
              <a:ea typeface="ＭＳ Ｐゴシック"/>
              <a:cs typeface="+mn-cs"/>
            </a:rPr>
            <a:t>により将来負担額は増加</a:t>
          </a:r>
          <a:r>
            <a:rPr kumimoji="1" lang="ja-JP" altLang="en-US" sz="1300">
              <a:solidFill>
                <a:schemeClr val="dk1"/>
              </a:solidFill>
              <a:effectLst/>
              <a:latin typeface="ＭＳ Ｐゴシック"/>
              <a:ea typeface="ＭＳ Ｐゴシック"/>
              <a:cs typeface="+mn-cs"/>
            </a:rPr>
            <a:t>したが、</a:t>
          </a:r>
          <a:r>
            <a:rPr kumimoji="1" lang="ja-JP" altLang="ja-JP" sz="1300">
              <a:solidFill>
                <a:schemeClr val="dk1"/>
              </a:solidFill>
              <a:effectLst/>
              <a:latin typeface="ＭＳ Ｐゴシック"/>
              <a:ea typeface="ＭＳ Ｐゴシック"/>
              <a:cs typeface="+mn-cs"/>
            </a:rPr>
            <a:t>基金の積立てに</a:t>
          </a:r>
          <a:r>
            <a:rPr kumimoji="1" lang="ja-JP" altLang="ja-JP" sz="1300">
              <a:solidFill>
                <a:schemeClr val="dk1"/>
              </a:solidFill>
              <a:effectLst/>
              <a:latin typeface="ＭＳ Ｐゴシック"/>
              <a:ea typeface="ＭＳ Ｐゴシック"/>
              <a:cs typeface="+mn-cs"/>
            </a:rPr>
            <a:t>伴い充当可能財源等が増加</a:t>
          </a:r>
          <a:r>
            <a:rPr kumimoji="1" lang="ja-JP" altLang="en-US" sz="1300">
              <a:solidFill>
                <a:schemeClr val="dk1"/>
              </a:solidFill>
              <a:effectLst/>
              <a:latin typeface="ＭＳ Ｐゴシック"/>
              <a:ea typeface="ＭＳ Ｐゴシック"/>
              <a:cs typeface="+mn-cs"/>
            </a:rPr>
            <a:t>したことにより減少</a:t>
          </a:r>
          <a:r>
            <a:rPr kumimoji="1" lang="ja-JP" altLang="en-US" sz="1300">
              <a:latin typeface="ＭＳ Ｐゴシック"/>
              <a:ea typeface="ＭＳ Ｐゴシック"/>
            </a:rPr>
            <a:t>した。分母については、</a:t>
          </a:r>
          <a:r>
            <a:rPr kumimoji="1" lang="ja-JP" altLang="ja-JP" sz="1300">
              <a:solidFill>
                <a:schemeClr val="dk1"/>
              </a:solidFill>
              <a:effectLst/>
              <a:latin typeface="ＭＳ Ｐゴシック"/>
              <a:ea typeface="ＭＳ Ｐゴシック"/>
              <a:cs typeface="+mn-cs"/>
            </a:rPr>
            <a:t>算入</a:t>
          </a:r>
          <a:r>
            <a:rPr kumimoji="1" lang="ja-JP" altLang="en-US" sz="1300">
              <a:solidFill>
                <a:schemeClr val="dk1"/>
              </a:solidFill>
              <a:effectLst/>
              <a:latin typeface="ＭＳ Ｐゴシック"/>
              <a:ea typeface="ＭＳ Ｐゴシック"/>
              <a:cs typeface="+mn-cs"/>
            </a:rPr>
            <a:t>公債費</a:t>
          </a:r>
          <a:r>
            <a:rPr kumimoji="1" lang="ja-JP" altLang="ja-JP" sz="1300">
              <a:solidFill>
                <a:schemeClr val="dk1"/>
              </a:solidFill>
              <a:effectLst/>
              <a:latin typeface="ＭＳ Ｐゴシック"/>
              <a:ea typeface="ＭＳ Ｐゴシック"/>
              <a:cs typeface="+mn-cs"/>
            </a:rPr>
            <a:t>の減</a:t>
          </a:r>
          <a:r>
            <a:rPr kumimoji="1" lang="ja-JP" altLang="en-US" sz="1300">
              <a:solidFill>
                <a:schemeClr val="dk1"/>
              </a:solidFill>
              <a:effectLst/>
              <a:latin typeface="ＭＳ Ｐゴシック"/>
              <a:ea typeface="ＭＳ Ｐゴシック"/>
              <a:cs typeface="+mn-cs"/>
            </a:rPr>
            <a:t>により増加し</a:t>
          </a:r>
          <a:r>
            <a:rPr kumimoji="1" lang="ja-JP" altLang="en-US" sz="1300">
              <a:latin typeface="ＭＳ Ｐゴシック"/>
              <a:ea typeface="ＭＳ Ｐゴシック"/>
            </a:rPr>
            <a:t>、前年対比で2</a:t>
          </a:r>
          <a:r>
            <a:rPr kumimoji="1" lang="en-US" altLang="ja-JP" sz="1300">
              <a:latin typeface="ＭＳ Ｐゴシック"/>
              <a:ea typeface="ＭＳ Ｐゴシック"/>
            </a:rPr>
            <a:t>.3</a:t>
          </a:r>
          <a:r>
            <a:rPr kumimoji="1" lang="ja-JP" altLang="en-US" sz="1300">
              <a:latin typeface="ＭＳ Ｐゴシック"/>
              <a:ea typeface="ＭＳ Ｐゴシック"/>
            </a:rPr>
            <a:t>ポイント好転した。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現在、複数の大型建設事業に着手しており、それらの事業の本格化に伴い、地方債残高等の分子の増による率の悪化が見込まれる。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31" name="テキスト ボックス 430"/>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2" name="直線コネクタ 43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3" name="テキスト ボックス 43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4" name="直線コネクタ 43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905"/>
    <xdr:sp macro="" textlink="">
      <xdr:nvSpPr>
        <xdr:cNvPr id="435" name="テキスト ボックス 434"/>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6" name="直線コネクタ 43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7" name="テキスト ボックス 43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8" name="直線コネクタ 43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9" name="テキスト ボックス 43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40" name="直線コネクタ 43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41" name="テキスト ボックス 44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132715</xdr:rowOff>
    </xdr:to>
    <xdr:cxnSp macro="">
      <xdr:nvCxnSpPr>
        <xdr:cNvPr id="444" name="直線コネクタ 443"/>
        <xdr:cNvCxnSpPr/>
      </xdr:nvCxnSpPr>
      <xdr:spPr>
        <a:xfrm flipV="1">
          <a:off x="17018000" y="245110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104775</xdr:rowOff>
    </xdr:from>
    <xdr:ext cx="762000" cy="259080"/>
    <xdr:sp macro="" textlink="">
      <xdr:nvSpPr>
        <xdr:cNvPr id="445" name="将来負担の状況最小値テキスト"/>
        <xdr:cNvSpPr txBox="1"/>
      </xdr:nvSpPr>
      <xdr:spPr>
        <a:xfrm>
          <a:off x="17106900" y="387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132715</xdr:rowOff>
    </xdr:from>
    <xdr:to xmlns:xdr="http://schemas.openxmlformats.org/drawingml/2006/spreadsheetDrawing">
      <xdr:col>81</xdr:col>
      <xdr:colOff>133350</xdr:colOff>
      <xdr:row>22</xdr:row>
      <xdr:rowOff>132715</xdr:rowOff>
    </xdr:to>
    <xdr:cxnSp macro="">
      <xdr:nvCxnSpPr>
        <xdr:cNvPr id="446" name="直線コネクタ 445"/>
        <xdr:cNvCxnSpPr/>
      </xdr:nvCxnSpPr>
      <xdr:spPr>
        <a:xfrm>
          <a:off x="16929100" y="390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7"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8" name="直線コネクタ 447"/>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123190</xdr:rowOff>
    </xdr:from>
    <xdr:to xmlns:xdr="http://schemas.openxmlformats.org/drawingml/2006/spreadsheetDrawing">
      <xdr:col>81</xdr:col>
      <xdr:colOff>44450</xdr:colOff>
      <xdr:row>16</xdr:row>
      <xdr:rowOff>145415</xdr:rowOff>
    </xdr:to>
    <xdr:cxnSp macro="">
      <xdr:nvCxnSpPr>
        <xdr:cNvPr id="449" name="直線コネクタ 448"/>
        <xdr:cNvCxnSpPr/>
      </xdr:nvCxnSpPr>
      <xdr:spPr>
        <a:xfrm flipV="1">
          <a:off x="16179800" y="286639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5080</xdr:rowOff>
    </xdr:from>
    <xdr:ext cx="762000" cy="259080"/>
    <xdr:sp macro="" textlink="">
      <xdr:nvSpPr>
        <xdr:cNvPr id="450" name="将来負担の状況平均値テキスト"/>
        <xdr:cNvSpPr txBox="1"/>
      </xdr:nvSpPr>
      <xdr:spPr>
        <a:xfrm>
          <a:off x="17106900" y="2405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160020</xdr:rowOff>
    </xdr:from>
    <xdr:to xmlns:xdr="http://schemas.openxmlformats.org/drawingml/2006/spreadsheetDrawing">
      <xdr:col>81</xdr:col>
      <xdr:colOff>95250</xdr:colOff>
      <xdr:row>15</xdr:row>
      <xdr:rowOff>90170</xdr:rowOff>
    </xdr:to>
    <xdr:sp macro="" textlink="">
      <xdr:nvSpPr>
        <xdr:cNvPr id="451" name="フローチャート: 判断 450"/>
        <xdr:cNvSpPr/>
      </xdr:nvSpPr>
      <xdr:spPr>
        <a:xfrm>
          <a:off x="16967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103505</xdr:rowOff>
    </xdr:from>
    <xdr:to xmlns:xdr="http://schemas.openxmlformats.org/drawingml/2006/spreadsheetDrawing">
      <xdr:col>77</xdr:col>
      <xdr:colOff>44450</xdr:colOff>
      <xdr:row>16</xdr:row>
      <xdr:rowOff>145415</xdr:rowOff>
    </xdr:to>
    <xdr:cxnSp macro="">
      <xdr:nvCxnSpPr>
        <xdr:cNvPr id="452" name="直線コネクタ 451"/>
        <xdr:cNvCxnSpPr/>
      </xdr:nvCxnSpPr>
      <xdr:spPr>
        <a:xfrm>
          <a:off x="15290800" y="284670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165100</xdr:rowOff>
    </xdr:from>
    <xdr:to xmlns:xdr="http://schemas.openxmlformats.org/drawingml/2006/spreadsheetDrawing">
      <xdr:col>77</xdr:col>
      <xdr:colOff>95250</xdr:colOff>
      <xdr:row>15</xdr:row>
      <xdr:rowOff>95250</xdr:rowOff>
    </xdr:to>
    <xdr:sp macro="" textlink="">
      <xdr:nvSpPr>
        <xdr:cNvPr id="453" name="フローチャート: 判断 452"/>
        <xdr:cNvSpPr/>
      </xdr:nvSpPr>
      <xdr:spPr>
        <a:xfrm>
          <a:off x="16129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105410</xdr:rowOff>
    </xdr:from>
    <xdr:ext cx="736600" cy="259080"/>
    <xdr:sp macro="" textlink="">
      <xdr:nvSpPr>
        <xdr:cNvPr id="454" name="テキスト ボックス 453"/>
        <xdr:cNvSpPr txBox="1"/>
      </xdr:nvSpPr>
      <xdr:spPr>
        <a:xfrm>
          <a:off x="15798800" y="233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103505</xdr:rowOff>
    </xdr:from>
    <xdr:to xmlns:xdr="http://schemas.openxmlformats.org/drawingml/2006/spreadsheetDrawing">
      <xdr:col>72</xdr:col>
      <xdr:colOff>203200</xdr:colOff>
      <xdr:row>17</xdr:row>
      <xdr:rowOff>154940</xdr:rowOff>
    </xdr:to>
    <xdr:cxnSp macro="">
      <xdr:nvCxnSpPr>
        <xdr:cNvPr id="455" name="直線コネクタ 454"/>
        <xdr:cNvCxnSpPr/>
      </xdr:nvCxnSpPr>
      <xdr:spPr>
        <a:xfrm flipV="1">
          <a:off x="14401800" y="284670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4445</xdr:rowOff>
    </xdr:from>
    <xdr:to xmlns:xdr="http://schemas.openxmlformats.org/drawingml/2006/spreadsheetDrawing">
      <xdr:col>73</xdr:col>
      <xdr:colOff>44450</xdr:colOff>
      <xdr:row>15</xdr:row>
      <xdr:rowOff>106045</xdr:rowOff>
    </xdr:to>
    <xdr:sp macro="" textlink="">
      <xdr:nvSpPr>
        <xdr:cNvPr id="456" name="フローチャート: 判断 455"/>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116205</xdr:rowOff>
    </xdr:from>
    <xdr:ext cx="762000" cy="259080"/>
    <xdr:sp macro="" textlink="">
      <xdr:nvSpPr>
        <xdr:cNvPr id="457" name="テキスト ボックス 456"/>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154940</xdr:rowOff>
    </xdr:from>
    <xdr:to xmlns:xdr="http://schemas.openxmlformats.org/drawingml/2006/spreadsheetDrawing">
      <xdr:col>68</xdr:col>
      <xdr:colOff>152400</xdr:colOff>
      <xdr:row>18</xdr:row>
      <xdr:rowOff>96520</xdr:rowOff>
    </xdr:to>
    <xdr:cxnSp macro="">
      <xdr:nvCxnSpPr>
        <xdr:cNvPr id="458" name="直線コネクタ 457"/>
        <xdr:cNvCxnSpPr/>
      </xdr:nvCxnSpPr>
      <xdr:spPr>
        <a:xfrm flipV="1">
          <a:off x="13512800" y="306959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54610</xdr:rowOff>
    </xdr:from>
    <xdr:to xmlns:xdr="http://schemas.openxmlformats.org/drawingml/2006/spreadsheetDrawing">
      <xdr:col>68</xdr:col>
      <xdr:colOff>203200</xdr:colOff>
      <xdr:row>15</xdr:row>
      <xdr:rowOff>156210</xdr:rowOff>
    </xdr:to>
    <xdr:sp macro="" textlink="">
      <xdr:nvSpPr>
        <xdr:cNvPr id="459" name="フローチャート: 判断 458"/>
        <xdr:cNvSpPr/>
      </xdr:nvSpPr>
      <xdr:spPr>
        <a:xfrm>
          <a:off x="14351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166370</xdr:rowOff>
    </xdr:from>
    <xdr:ext cx="762000" cy="255905"/>
    <xdr:sp macro="" textlink="">
      <xdr:nvSpPr>
        <xdr:cNvPr id="460" name="テキスト ボックス 459"/>
        <xdr:cNvSpPr txBox="1"/>
      </xdr:nvSpPr>
      <xdr:spPr>
        <a:xfrm>
          <a:off x="14020800" y="2395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132715</xdr:rowOff>
    </xdr:from>
    <xdr:to xmlns:xdr="http://schemas.openxmlformats.org/drawingml/2006/spreadsheetDrawing">
      <xdr:col>64</xdr:col>
      <xdr:colOff>152400</xdr:colOff>
      <xdr:row>16</xdr:row>
      <xdr:rowOff>63500</xdr:rowOff>
    </xdr:to>
    <xdr:sp macro="" textlink="">
      <xdr:nvSpPr>
        <xdr:cNvPr id="461" name="フローチャート: 判断 460"/>
        <xdr:cNvSpPr/>
      </xdr:nvSpPr>
      <xdr:spPr>
        <a:xfrm>
          <a:off x="13462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73025</xdr:rowOff>
    </xdr:from>
    <xdr:ext cx="762000" cy="259080"/>
    <xdr:sp macro="" textlink="">
      <xdr:nvSpPr>
        <xdr:cNvPr id="462" name="テキスト ボックス 461"/>
        <xdr:cNvSpPr txBox="1"/>
      </xdr:nvSpPr>
      <xdr:spPr>
        <a:xfrm>
          <a:off x="13131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72390</xdr:rowOff>
    </xdr:from>
    <xdr:to xmlns:xdr="http://schemas.openxmlformats.org/drawingml/2006/spreadsheetDrawing">
      <xdr:col>81</xdr:col>
      <xdr:colOff>95250</xdr:colOff>
      <xdr:row>17</xdr:row>
      <xdr:rowOff>2540</xdr:rowOff>
    </xdr:to>
    <xdr:sp macro="" textlink="">
      <xdr:nvSpPr>
        <xdr:cNvPr id="468" name="楕円 467"/>
        <xdr:cNvSpPr/>
      </xdr:nvSpPr>
      <xdr:spPr>
        <a:xfrm>
          <a:off x="16967200" y="2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44450</xdr:rowOff>
    </xdr:from>
    <xdr:ext cx="762000" cy="259080"/>
    <xdr:sp macro="" textlink="">
      <xdr:nvSpPr>
        <xdr:cNvPr id="469" name="将来負担の状況該当値テキスト"/>
        <xdr:cNvSpPr txBox="1"/>
      </xdr:nvSpPr>
      <xdr:spPr>
        <a:xfrm>
          <a:off x="171069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94615</xdr:rowOff>
    </xdr:from>
    <xdr:to xmlns:xdr="http://schemas.openxmlformats.org/drawingml/2006/spreadsheetDrawing">
      <xdr:col>77</xdr:col>
      <xdr:colOff>95250</xdr:colOff>
      <xdr:row>17</xdr:row>
      <xdr:rowOff>24765</xdr:rowOff>
    </xdr:to>
    <xdr:sp macro="" textlink="">
      <xdr:nvSpPr>
        <xdr:cNvPr id="470" name="楕円 469"/>
        <xdr:cNvSpPr/>
      </xdr:nvSpPr>
      <xdr:spPr>
        <a:xfrm>
          <a:off x="16129000" y="28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9525</xdr:rowOff>
    </xdr:from>
    <xdr:ext cx="736600" cy="255905"/>
    <xdr:sp macro="" textlink="">
      <xdr:nvSpPr>
        <xdr:cNvPr id="471" name="テキスト ボックス 470"/>
        <xdr:cNvSpPr txBox="1"/>
      </xdr:nvSpPr>
      <xdr:spPr>
        <a:xfrm>
          <a:off x="15798800" y="29241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52705</xdr:rowOff>
    </xdr:from>
    <xdr:to xmlns:xdr="http://schemas.openxmlformats.org/drawingml/2006/spreadsheetDrawing">
      <xdr:col>73</xdr:col>
      <xdr:colOff>44450</xdr:colOff>
      <xdr:row>16</xdr:row>
      <xdr:rowOff>154940</xdr:rowOff>
    </xdr:to>
    <xdr:sp macro="" textlink="">
      <xdr:nvSpPr>
        <xdr:cNvPr id="472" name="楕円 471"/>
        <xdr:cNvSpPr/>
      </xdr:nvSpPr>
      <xdr:spPr>
        <a:xfrm>
          <a:off x="15240000" y="2795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139065</xdr:rowOff>
    </xdr:from>
    <xdr:ext cx="762000" cy="259080"/>
    <xdr:sp macro="" textlink="">
      <xdr:nvSpPr>
        <xdr:cNvPr id="473" name="テキスト ボックス 472"/>
        <xdr:cNvSpPr txBox="1"/>
      </xdr:nvSpPr>
      <xdr:spPr>
        <a:xfrm>
          <a:off x="14909800" y="288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104140</xdr:rowOff>
    </xdr:from>
    <xdr:to xmlns:xdr="http://schemas.openxmlformats.org/drawingml/2006/spreadsheetDrawing">
      <xdr:col>68</xdr:col>
      <xdr:colOff>203200</xdr:colOff>
      <xdr:row>18</xdr:row>
      <xdr:rowOff>34290</xdr:rowOff>
    </xdr:to>
    <xdr:sp macro="" textlink="">
      <xdr:nvSpPr>
        <xdr:cNvPr id="474" name="楕円 473"/>
        <xdr:cNvSpPr/>
      </xdr:nvSpPr>
      <xdr:spPr>
        <a:xfrm>
          <a:off x="14351000" y="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19050</xdr:rowOff>
    </xdr:from>
    <xdr:ext cx="762000" cy="255905"/>
    <xdr:sp macro="" textlink="">
      <xdr:nvSpPr>
        <xdr:cNvPr id="475" name="テキスト ボックス 474"/>
        <xdr:cNvSpPr txBox="1"/>
      </xdr:nvSpPr>
      <xdr:spPr>
        <a:xfrm>
          <a:off x="14020800" y="3105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45720</xdr:rowOff>
    </xdr:from>
    <xdr:to xmlns:xdr="http://schemas.openxmlformats.org/drawingml/2006/spreadsheetDrawing">
      <xdr:col>64</xdr:col>
      <xdr:colOff>152400</xdr:colOff>
      <xdr:row>18</xdr:row>
      <xdr:rowOff>147320</xdr:rowOff>
    </xdr:to>
    <xdr:sp macro="" textlink="">
      <xdr:nvSpPr>
        <xdr:cNvPr id="476" name="楕円 475"/>
        <xdr:cNvSpPr/>
      </xdr:nvSpPr>
      <xdr:spPr>
        <a:xfrm>
          <a:off x="1346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132080</xdr:rowOff>
    </xdr:from>
    <xdr:ext cx="762000" cy="255905"/>
    <xdr:sp macro="" textlink="">
      <xdr:nvSpPr>
        <xdr:cNvPr id="477" name="テキスト ボックス 476"/>
        <xdr:cNvSpPr txBox="1"/>
      </xdr:nvSpPr>
      <xdr:spPr>
        <a:xfrm>
          <a:off x="13131800" y="3218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人事院勧告に準じた給与等単価改定や定年退職者数の増加に伴い経常的経費が増加したことにより、人件費に係る経常収支比率は前年度と比較し2.2ポイント増加した。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類似団体と比較すると依然として平均を上回っていることから、引き続き定員管理計画を着実に実行する。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40</xdr:row>
      <xdr:rowOff>35560</xdr:rowOff>
    </xdr:to>
    <xdr:cxnSp macro="">
      <xdr:nvCxnSpPr>
        <xdr:cNvPr id="61" name="直線コネクタ 60"/>
        <xdr:cNvCxnSpPr/>
      </xdr:nvCxnSpPr>
      <xdr:spPr>
        <a:xfrm flipV="1">
          <a:off x="482600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xdr:rowOff>
    </xdr:from>
    <xdr:ext cx="762000" cy="255905"/>
    <xdr:sp macro="" textlink="">
      <xdr:nvSpPr>
        <xdr:cNvPr id="62" name="人件費最小値テキスト"/>
        <xdr:cNvSpPr txBox="1"/>
      </xdr:nvSpPr>
      <xdr:spPr>
        <a:xfrm>
          <a:off x="4914900" y="6865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35560</xdr:rowOff>
    </xdr:from>
    <xdr:to xmlns:xdr="http://schemas.openxmlformats.org/drawingml/2006/spreadsheetDrawing">
      <xdr:col>24</xdr:col>
      <xdr:colOff>114300</xdr:colOff>
      <xdr:row>40</xdr:row>
      <xdr:rowOff>35560</xdr:rowOff>
    </xdr:to>
    <xdr:cxnSp macro="">
      <xdr:nvCxnSpPr>
        <xdr:cNvPr id="63" name="直線コネクタ 62"/>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146050</xdr:rowOff>
    </xdr:from>
    <xdr:to xmlns:xdr="http://schemas.openxmlformats.org/drawingml/2006/spreadsheetDrawing">
      <xdr:col>24</xdr:col>
      <xdr:colOff>25400</xdr:colOff>
      <xdr:row>38</xdr:row>
      <xdr:rowOff>142240</xdr:rowOff>
    </xdr:to>
    <xdr:cxnSp macro="">
      <xdr:nvCxnSpPr>
        <xdr:cNvPr id="66" name="直線コネクタ 65"/>
        <xdr:cNvCxnSpPr/>
      </xdr:nvCxnSpPr>
      <xdr:spPr>
        <a:xfrm>
          <a:off x="3987800" y="648970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7"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146050</xdr:rowOff>
    </xdr:from>
    <xdr:to xmlns:xdr="http://schemas.openxmlformats.org/drawingml/2006/spreadsheetDrawing">
      <xdr:col>19</xdr:col>
      <xdr:colOff>187325</xdr:colOff>
      <xdr:row>38</xdr:row>
      <xdr:rowOff>104140</xdr:rowOff>
    </xdr:to>
    <xdr:cxnSp macro="">
      <xdr:nvCxnSpPr>
        <xdr:cNvPr id="69" name="直線コネクタ 68"/>
        <xdr:cNvCxnSpPr/>
      </xdr:nvCxnSpPr>
      <xdr:spPr>
        <a:xfrm flipV="1">
          <a:off x="3098800" y="64897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76200</xdr:rowOff>
    </xdr:from>
    <xdr:to xmlns:xdr="http://schemas.openxmlformats.org/drawingml/2006/spreadsheetDrawing">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16510</xdr:rowOff>
    </xdr:from>
    <xdr:ext cx="733425" cy="259080"/>
    <xdr:sp macro="" textlink="">
      <xdr:nvSpPr>
        <xdr:cNvPr id="71" name="テキスト ボックス 70"/>
        <xdr:cNvSpPr txBox="1"/>
      </xdr:nvSpPr>
      <xdr:spPr>
        <a:xfrm>
          <a:off x="3606800" y="6017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35560</xdr:rowOff>
    </xdr:from>
    <xdr:to xmlns:xdr="http://schemas.openxmlformats.org/drawingml/2006/spreadsheetDrawing">
      <xdr:col>15</xdr:col>
      <xdr:colOff>98425</xdr:colOff>
      <xdr:row>38</xdr:row>
      <xdr:rowOff>104140</xdr:rowOff>
    </xdr:to>
    <xdr:cxnSp macro="">
      <xdr:nvCxnSpPr>
        <xdr:cNvPr id="72" name="直線コネクタ 71"/>
        <xdr:cNvCxnSpPr/>
      </xdr:nvCxnSpPr>
      <xdr:spPr>
        <a:xfrm>
          <a:off x="2209800" y="65506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54610</xdr:rowOff>
    </xdr:from>
    <xdr:ext cx="762000" cy="255905"/>
    <xdr:sp macro="" textlink="">
      <xdr:nvSpPr>
        <xdr:cNvPr id="74" name="テキスト ボックス 73"/>
        <xdr:cNvSpPr txBox="1"/>
      </xdr:nvSpPr>
      <xdr:spPr>
        <a:xfrm>
          <a:off x="2717800" y="6055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35560</xdr:rowOff>
    </xdr:from>
    <xdr:to xmlns:xdr="http://schemas.openxmlformats.org/drawingml/2006/spreadsheetDrawing">
      <xdr:col>11</xdr:col>
      <xdr:colOff>9525</xdr:colOff>
      <xdr:row>39</xdr:row>
      <xdr:rowOff>46990</xdr:rowOff>
    </xdr:to>
    <xdr:cxnSp macro="">
      <xdr:nvCxnSpPr>
        <xdr:cNvPr id="75" name="直線コネクタ 74"/>
        <xdr:cNvCxnSpPr/>
      </xdr:nvCxnSpPr>
      <xdr:spPr>
        <a:xfrm flipV="1">
          <a:off x="1320800" y="65506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8825" cy="259080"/>
    <xdr:sp macro="" textlink="">
      <xdr:nvSpPr>
        <xdr:cNvPr id="77" name="テキスト ボックス 76"/>
        <xdr:cNvSpPr txBox="1"/>
      </xdr:nvSpPr>
      <xdr:spPr>
        <a:xfrm>
          <a:off x="1828800" y="6017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3810</xdr:rowOff>
    </xdr:from>
    <xdr:to xmlns:xdr="http://schemas.openxmlformats.org/drawingml/2006/spreadsheetDrawing">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115570</xdr:rowOff>
    </xdr:from>
    <xdr:ext cx="758825" cy="259080"/>
    <xdr:sp macro="" textlink="">
      <xdr:nvSpPr>
        <xdr:cNvPr id="79" name="テキスト ボックス 78"/>
        <xdr:cNvSpPr txBox="1"/>
      </xdr:nvSpPr>
      <xdr:spPr>
        <a:xfrm>
          <a:off x="939800" y="6116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91440</xdr:rowOff>
    </xdr:from>
    <xdr:to xmlns:xdr="http://schemas.openxmlformats.org/drawingml/2006/spreadsheetDrawing">
      <xdr:col>24</xdr:col>
      <xdr:colOff>76200</xdr:colOff>
      <xdr:row>39</xdr:row>
      <xdr:rowOff>21590</xdr:rowOff>
    </xdr:to>
    <xdr:sp macro="" textlink="">
      <xdr:nvSpPr>
        <xdr:cNvPr id="85" name="楕円 84"/>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63500</xdr:rowOff>
    </xdr:from>
    <xdr:ext cx="762000" cy="255905"/>
    <xdr:sp macro="" textlink="">
      <xdr:nvSpPr>
        <xdr:cNvPr id="86" name="人件費該当値テキスト"/>
        <xdr:cNvSpPr txBox="1"/>
      </xdr:nvSpPr>
      <xdr:spPr>
        <a:xfrm>
          <a:off x="4914900" y="6578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95250</xdr:rowOff>
    </xdr:from>
    <xdr:to xmlns:xdr="http://schemas.openxmlformats.org/drawingml/2006/spreadsheetDrawing">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10160</xdr:rowOff>
    </xdr:from>
    <xdr:ext cx="733425" cy="259080"/>
    <xdr:sp macro="" textlink="">
      <xdr:nvSpPr>
        <xdr:cNvPr id="88" name="テキスト ボックス 87"/>
        <xdr:cNvSpPr txBox="1"/>
      </xdr:nvSpPr>
      <xdr:spPr>
        <a:xfrm>
          <a:off x="3606800" y="6525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53340</xdr:rowOff>
    </xdr:from>
    <xdr:to xmlns:xdr="http://schemas.openxmlformats.org/drawingml/2006/spreadsheetDrawing">
      <xdr:col>15</xdr:col>
      <xdr:colOff>149225</xdr:colOff>
      <xdr:row>38</xdr:row>
      <xdr:rowOff>154940</xdr:rowOff>
    </xdr:to>
    <xdr:sp macro="" textlink="">
      <xdr:nvSpPr>
        <xdr:cNvPr id="89" name="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139700</xdr:rowOff>
    </xdr:from>
    <xdr:ext cx="762000" cy="259080"/>
    <xdr:sp macro="" textlink="">
      <xdr:nvSpPr>
        <xdr:cNvPr id="90" name="テキスト ボックス 89"/>
        <xdr:cNvSpPr txBox="1"/>
      </xdr:nvSpPr>
      <xdr:spPr>
        <a:xfrm>
          <a:off x="2717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156210</xdr:rowOff>
    </xdr:from>
    <xdr:to xmlns:xdr="http://schemas.openxmlformats.org/drawingml/2006/spreadsheetDrawing">
      <xdr:col>11</xdr:col>
      <xdr:colOff>60325</xdr:colOff>
      <xdr:row>38</xdr:row>
      <xdr:rowOff>86360</xdr:rowOff>
    </xdr:to>
    <xdr:sp macro="" textlink="">
      <xdr:nvSpPr>
        <xdr:cNvPr id="91" name="楕円 90"/>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71120</xdr:rowOff>
    </xdr:from>
    <xdr:ext cx="758825" cy="259080"/>
    <xdr:sp macro="" textlink="">
      <xdr:nvSpPr>
        <xdr:cNvPr id="92" name="テキスト ボックス 91"/>
        <xdr:cNvSpPr txBox="1"/>
      </xdr:nvSpPr>
      <xdr:spPr>
        <a:xfrm>
          <a:off x="1828800" y="6586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167640</xdr:rowOff>
    </xdr:from>
    <xdr:to xmlns:xdr="http://schemas.openxmlformats.org/drawingml/2006/spreadsheetDrawing">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82550</xdr:rowOff>
    </xdr:from>
    <xdr:ext cx="758825" cy="259080"/>
    <xdr:sp macro="" textlink="">
      <xdr:nvSpPr>
        <xdr:cNvPr id="94" name="テキスト ボックス 93"/>
        <xdr:cNvSpPr txBox="1"/>
      </xdr:nvSpPr>
      <xdr:spPr>
        <a:xfrm>
          <a:off x="939800" y="6769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学校給食調理委託及び体育施設管理委託の増により、物件費充当一般財源等が増加したため、物件費に係る経常収支比率は前年度と比較し1.5ポイント増加した。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類似団体と比較すると平均を下回っているが、行政DXによる業務効率化や各種手続きのデジタル化を推進し、事務事業の見直しや歳入確保に努める。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58420</xdr:rowOff>
    </xdr:from>
    <xdr:to xmlns:xdr="http://schemas.openxmlformats.org/drawingml/2006/spreadsheetDrawing">
      <xdr:col>82</xdr:col>
      <xdr:colOff>107950</xdr:colOff>
      <xdr:row>21</xdr:row>
      <xdr:rowOff>100330</xdr:rowOff>
    </xdr:to>
    <xdr:cxnSp macro="">
      <xdr:nvCxnSpPr>
        <xdr:cNvPr id="122" name="直線コネクタ 121"/>
        <xdr:cNvCxnSpPr/>
      </xdr:nvCxnSpPr>
      <xdr:spPr>
        <a:xfrm flipV="1">
          <a:off x="1651000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72390</xdr:rowOff>
    </xdr:from>
    <xdr:ext cx="762000" cy="259080"/>
    <xdr:sp macro="" textlink="">
      <xdr:nvSpPr>
        <xdr:cNvPr id="123" name="物件費最小値テキスト"/>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100330</xdr:rowOff>
    </xdr:from>
    <xdr:to xmlns:xdr="http://schemas.openxmlformats.org/drawingml/2006/spreadsheetDrawing">
      <xdr:col>82</xdr:col>
      <xdr:colOff>196850</xdr:colOff>
      <xdr:row>21</xdr:row>
      <xdr:rowOff>100330</xdr:rowOff>
    </xdr:to>
    <xdr:cxnSp macro="">
      <xdr:nvCxnSpPr>
        <xdr:cNvPr id="124" name="直線コネクタ 123"/>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144780</xdr:rowOff>
    </xdr:from>
    <xdr:ext cx="762000" cy="255905"/>
    <xdr:sp macro="" textlink="">
      <xdr:nvSpPr>
        <xdr:cNvPr id="125" name="物件費最大値テキスト"/>
        <xdr:cNvSpPr txBox="1"/>
      </xdr:nvSpPr>
      <xdr:spPr>
        <a:xfrm>
          <a:off x="16598900" y="2202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58420</xdr:rowOff>
    </xdr:from>
    <xdr:to xmlns:xdr="http://schemas.openxmlformats.org/drawingml/2006/spreadsheetDrawing">
      <xdr:col>82</xdr:col>
      <xdr:colOff>196850</xdr:colOff>
      <xdr:row>14</xdr:row>
      <xdr:rowOff>58420</xdr:rowOff>
    </xdr:to>
    <xdr:cxnSp macro="">
      <xdr:nvCxnSpPr>
        <xdr:cNvPr id="126" name="直線コネクタ 125"/>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119380</xdr:rowOff>
    </xdr:from>
    <xdr:to xmlns:xdr="http://schemas.openxmlformats.org/drawingml/2006/spreadsheetDrawing">
      <xdr:col>82</xdr:col>
      <xdr:colOff>107950</xdr:colOff>
      <xdr:row>17</xdr:row>
      <xdr:rowOff>62230</xdr:rowOff>
    </xdr:to>
    <xdr:cxnSp macro="">
      <xdr:nvCxnSpPr>
        <xdr:cNvPr id="127" name="直線コネクタ 126"/>
        <xdr:cNvCxnSpPr/>
      </xdr:nvCxnSpPr>
      <xdr:spPr>
        <a:xfrm>
          <a:off x="15671800" y="286258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74930</xdr:rowOff>
    </xdr:from>
    <xdr:ext cx="762000" cy="255905"/>
    <xdr:sp macro="" textlink="">
      <xdr:nvSpPr>
        <xdr:cNvPr id="128" name="物件費平均値テキスト"/>
        <xdr:cNvSpPr txBox="1"/>
      </xdr:nvSpPr>
      <xdr:spPr>
        <a:xfrm>
          <a:off x="16598900" y="29895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102870</xdr:rowOff>
    </xdr:from>
    <xdr:to xmlns:xdr="http://schemas.openxmlformats.org/drawingml/2006/spreadsheetDrawing">
      <xdr:col>82</xdr:col>
      <xdr:colOff>158750</xdr:colOff>
      <xdr:row>18</xdr:row>
      <xdr:rowOff>33020</xdr:rowOff>
    </xdr:to>
    <xdr:sp macro="" textlink="">
      <xdr:nvSpPr>
        <xdr:cNvPr id="129" name="フローチャート: 判断 128"/>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96520</xdr:rowOff>
    </xdr:from>
    <xdr:to xmlns:xdr="http://schemas.openxmlformats.org/drawingml/2006/spreadsheetDrawing">
      <xdr:col>78</xdr:col>
      <xdr:colOff>69850</xdr:colOff>
      <xdr:row>16</xdr:row>
      <xdr:rowOff>119380</xdr:rowOff>
    </xdr:to>
    <xdr:cxnSp macro="">
      <xdr:nvCxnSpPr>
        <xdr:cNvPr id="130" name="直線コネクタ 129"/>
        <xdr:cNvCxnSpPr/>
      </xdr:nvCxnSpPr>
      <xdr:spPr>
        <a:xfrm>
          <a:off x="14782800" y="28397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87630</xdr:rowOff>
    </xdr:from>
    <xdr:to xmlns:xdr="http://schemas.openxmlformats.org/drawingml/2006/spreadsheetDrawing">
      <xdr:col>78</xdr:col>
      <xdr:colOff>120650</xdr:colOff>
      <xdr:row>18</xdr:row>
      <xdr:rowOff>17780</xdr:rowOff>
    </xdr:to>
    <xdr:sp macro="" textlink="">
      <xdr:nvSpPr>
        <xdr:cNvPr id="131" name="フローチャート: 判断 130"/>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2540</xdr:rowOff>
    </xdr:from>
    <xdr:ext cx="736600" cy="259080"/>
    <xdr:sp macro="" textlink="">
      <xdr:nvSpPr>
        <xdr:cNvPr id="132" name="テキスト ボックス 131"/>
        <xdr:cNvSpPr txBox="1"/>
      </xdr:nvSpPr>
      <xdr:spPr>
        <a:xfrm>
          <a:off x="15290800" y="3088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96520</xdr:rowOff>
    </xdr:to>
    <xdr:cxnSp macro="">
      <xdr:nvCxnSpPr>
        <xdr:cNvPr id="133" name="直線コネクタ 132"/>
        <xdr:cNvCxnSpPr/>
      </xdr:nvCxnSpPr>
      <xdr:spPr>
        <a:xfrm>
          <a:off x="13893800" y="28016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64770</xdr:rowOff>
    </xdr:from>
    <xdr:to xmlns:xdr="http://schemas.openxmlformats.org/drawingml/2006/spreadsheetDrawing">
      <xdr:col>74</xdr:col>
      <xdr:colOff>31750</xdr:colOff>
      <xdr:row>17</xdr:row>
      <xdr:rowOff>166370</xdr:rowOff>
    </xdr:to>
    <xdr:sp macro="" textlink="">
      <xdr:nvSpPr>
        <xdr:cNvPr id="134" name="フローチャート: 判断 133"/>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151130</xdr:rowOff>
    </xdr:from>
    <xdr:ext cx="762000" cy="259080"/>
    <xdr:sp macro="" textlink="">
      <xdr:nvSpPr>
        <xdr:cNvPr id="135" name="テキスト ボックス 134"/>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16</xdr:row>
      <xdr:rowOff>58420</xdr:rowOff>
    </xdr:to>
    <xdr:cxnSp macro="">
      <xdr:nvCxnSpPr>
        <xdr:cNvPr id="136" name="直線コネクタ 135"/>
        <xdr:cNvCxnSpPr/>
      </xdr:nvCxnSpPr>
      <xdr:spPr>
        <a:xfrm>
          <a:off x="13004800" y="2801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152400</xdr:rowOff>
    </xdr:from>
    <xdr:to xmlns:xdr="http://schemas.openxmlformats.org/drawingml/2006/spreadsheetDrawing">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67310</xdr:rowOff>
    </xdr:from>
    <xdr:ext cx="758825" cy="259080"/>
    <xdr:sp macro="" textlink="">
      <xdr:nvSpPr>
        <xdr:cNvPr id="138" name="テキスト ボックス 137"/>
        <xdr:cNvSpPr txBox="1"/>
      </xdr:nvSpPr>
      <xdr:spPr>
        <a:xfrm>
          <a:off x="13512800" y="298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26670</xdr:rowOff>
    </xdr:from>
    <xdr:to xmlns:xdr="http://schemas.openxmlformats.org/drawingml/2006/spreadsheetDrawing">
      <xdr:col>65</xdr:col>
      <xdr:colOff>53975</xdr:colOff>
      <xdr:row>17</xdr:row>
      <xdr:rowOff>128270</xdr:rowOff>
    </xdr:to>
    <xdr:sp macro="" textlink="">
      <xdr:nvSpPr>
        <xdr:cNvPr id="139" name="フローチャート: 判断 138"/>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113030</xdr:rowOff>
    </xdr:from>
    <xdr:ext cx="762000" cy="259080"/>
    <xdr:sp macro="" textlink="">
      <xdr:nvSpPr>
        <xdr:cNvPr id="140" name="テキスト ボックス 139"/>
        <xdr:cNvSpPr txBox="1"/>
      </xdr:nvSpPr>
      <xdr:spPr>
        <a:xfrm>
          <a:off x="1262380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11430</xdr:rowOff>
    </xdr:from>
    <xdr:to xmlns:xdr="http://schemas.openxmlformats.org/drawingml/2006/spreadsheetDrawing">
      <xdr:col>82</xdr:col>
      <xdr:colOff>158750</xdr:colOff>
      <xdr:row>17</xdr:row>
      <xdr:rowOff>113030</xdr:rowOff>
    </xdr:to>
    <xdr:sp macro="" textlink="">
      <xdr:nvSpPr>
        <xdr:cNvPr id="146" name="楕円 145"/>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27940</xdr:rowOff>
    </xdr:from>
    <xdr:ext cx="762000" cy="259080"/>
    <xdr:sp macro="" textlink="">
      <xdr:nvSpPr>
        <xdr:cNvPr id="147" name="物件費該当値テキスト"/>
        <xdr:cNvSpPr txBox="1"/>
      </xdr:nvSpPr>
      <xdr:spPr>
        <a:xfrm>
          <a:off x="16598900" y="277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68580</xdr:rowOff>
    </xdr:from>
    <xdr:to xmlns:xdr="http://schemas.openxmlformats.org/drawingml/2006/spreadsheetDrawing">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8890</xdr:rowOff>
    </xdr:from>
    <xdr:ext cx="736600" cy="255905"/>
    <xdr:sp macro="" textlink="">
      <xdr:nvSpPr>
        <xdr:cNvPr id="149" name="テキスト ボックス 148"/>
        <xdr:cNvSpPr txBox="1"/>
      </xdr:nvSpPr>
      <xdr:spPr>
        <a:xfrm>
          <a:off x="15290800" y="25806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45720</xdr:rowOff>
    </xdr:from>
    <xdr:to xmlns:xdr="http://schemas.openxmlformats.org/drawingml/2006/spreadsheetDrawing">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157480</xdr:rowOff>
    </xdr:from>
    <xdr:ext cx="762000" cy="255905"/>
    <xdr:sp macro="" textlink="">
      <xdr:nvSpPr>
        <xdr:cNvPr id="151" name="テキスト ボックス 150"/>
        <xdr:cNvSpPr txBox="1"/>
      </xdr:nvSpPr>
      <xdr:spPr>
        <a:xfrm>
          <a:off x="14401800" y="2557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58825" cy="259080"/>
    <xdr:sp macro="" textlink="">
      <xdr:nvSpPr>
        <xdr:cNvPr id="153" name="テキスト ボックス 152"/>
        <xdr:cNvSpPr txBox="1"/>
      </xdr:nvSpPr>
      <xdr:spPr>
        <a:xfrm>
          <a:off x="13512800" y="2519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119380</xdr:rowOff>
    </xdr:from>
    <xdr:ext cx="762000" cy="259080"/>
    <xdr:sp macro="" textlink="">
      <xdr:nvSpPr>
        <xdr:cNvPr id="155" name="テキスト ボックス 154"/>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給付対象の増により介護給付や訓練等給付支給額が増加したものの、扶助費充当財源の増により、扶助費に係る経常収支比率は前年度と比較し同値であった。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類似団体と比較すると平均を下回る水準で推移しているが、今後も給付費、医療費の適正化を図るとともに単独事業の見直しなどを行い、扶助費充当一般財源の抑制に努める。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71" name="テキスト ボックス 170"/>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3" name="テキスト ボックス 172"/>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5" name="テキスト ボックス 174"/>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7" name="テキスト ボックス 176"/>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9" name="テキスト ボックス 178"/>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1" name="テキスト ボックス 180"/>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120650</xdr:rowOff>
    </xdr:to>
    <xdr:cxnSp macro="">
      <xdr:nvCxnSpPr>
        <xdr:cNvPr id="183" name="直線コネクタ 182"/>
        <xdr:cNvCxnSpPr/>
      </xdr:nvCxnSpPr>
      <xdr:spPr>
        <a:xfrm flipV="1">
          <a:off x="482600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92710</xdr:rowOff>
    </xdr:from>
    <xdr:ext cx="762000" cy="259080"/>
    <xdr:sp macro="" textlink="">
      <xdr:nvSpPr>
        <xdr:cNvPr id="184" name="扶助費最小値テキスト"/>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120650</xdr:rowOff>
    </xdr:from>
    <xdr:to xmlns:xdr="http://schemas.openxmlformats.org/drawingml/2006/spreadsheetDrawing">
      <xdr:col>24</xdr:col>
      <xdr:colOff>114300</xdr:colOff>
      <xdr:row>61</xdr:row>
      <xdr:rowOff>120650</xdr:rowOff>
    </xdr:to>
    <xdr:cxnSp macro="">
      <xdr:nvCxnSpPr>
        <xdr:cNvPr id="185" name="直線コネクタ 184"/>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5905"/>
    <xdr:sp macro="" textlink="">
      <xdr:nvSpPr>
        <xdr:cNvPr id="186" name="扶助費最大値テキスト"/>
        <xdr:cNvSpPr txBox="1"/>
      </xdr:nvSpPr>
      <xdr:spPr>
        <a:xfrm>
          <a:off x="4914900" y="8785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7" name="直線コネクタ 186"/>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114300</xdr:rowOff>
    </xdr:from>
    <xdr:to xmlns:xdr="http://schemas.openxmlformats.org/drawingml/2006/spreadsheetDrawing">
      <xdr:col>24</xdr:col>
      <xdr:colOff>25400</xdr:colOff>
      <xdr:row>54</xdr:row>
      <xdr:rowOff>114300</xdr:rowOff>
    </xdr:to>
    <xdr:cxnSp macro="">
      <xdr:nvCxnSpPr>
        <xdr:cNvPr id="188" name="直線コネクタ 187"/>
        <xdr:cNvCxnSpPr/>
      </xdr:nvCxnSpPr>
      <xdr:spPr>
        <a:xfrm>
          <a:off x="3987800" y="9372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105410</xdr:rowOff>
    </xdr:from>
    <xdr:ext cx="762000" cy="259080"/>
    <xdr:sp macro="" textlink="">
      <xdr:nvSpPr>
        <xdr:cNvPr id="189" name="扶助費平均値テキスト"/>
        <xdr:cNvSpPr txBox="1"/>
      </xdr:nvSpPr>
      <xdr:spPr>
        <a:xfrm>
          <a:off x="4914900" y="9878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133350</xdr:rowOff>
    </xdr:from>
    <xdr:to xmlns:xdr="http://schemas.openxmlformats.org/drawingml/2006/spreadsheetDrawing">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38100</xdr:rowOff>
    </xdr:from>
    <xdr:to xmlns:xdr="http://schemas.openxmlformats.org/drawingml/2006/spreadsheetDrawing">
      <xdr:col>19</xdr:col>
      <xdr:colOff>187325</xdr:colOff>
      <xdr:row>54</xdr:row>
      <xdr:rowOff>114300</xdr:rowOff>
    </xdr:to>
    <xdr:cxnSp macro="">
      <xdr:nvCxnSpPr>
        <xdr:cNvPr id="191" name="直線コネクタ 190"/>
        <xdr:cNvCxnSpPr/>
      </xdr:nvCxnSpPr>
      <xdr:spPr>
        <a:xfrm>
          <a:off x="3098800" y="9296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146050</xdr:rowOff>
    </xdr:from>
    <xdr:to xmlns:xdr="http://schemas.openxmlformats.org/drawingml/2006/spreadsheetDrawing">
      <xdr:col>20</xdr:col>
      <xdr:colOff>38100</xdr:colOff>
      <xdr:row>58</xdr:row>
      <xdr:rowOff>76200</xdr:rowOff>
    </xdr:to>
    <xdr:sp macro="" textlink="">
      <xdr:nvSpPr>
        <xdr:cNvPr id="192" name="フローチャート: 判断 191"/>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60960</xdr:rowOff>
    </xdr:from>
    <xdr:ext cx="733425" cy="259080"/>
    <xdr:sp macro="" textlink="">
      <xdr:nvSpPr>
        <xdr:cNvPr id="193" name="テキスト ボックス 192"/>
        <xdr:cNvSpPr txBox="1"/>
      </xdr:nvSpPr>
      <xdr:spPr>
        <a:xfrm>
          <a:off x="3606800" y="10005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38100</xdr:rowOff>
    </xdr:from>
    <xdr:to xmlns:xdr="http://schemas.openxmlformats.org/drawingml/2006/spreadsheetDrawing">
      <xdr:col>15</xdr:col>
      <xdr:colOff>98425</xdr:colOff>
      <xdr:row>54</xdr:row>
      <xdr:rowOff>63500</xdr:rowOff>
    </xdr:to>
    <xdr:cxnSp macro="">
      <xdr:nvCxnSpPr>
        <xdr:cNvPr id="194" name="直線コネクタ 193"/>
        <xdr:cNvCxnSpPr/>
      </xdr:nvCxnSpPr>
      <xdr:spPr>
        <a:xfrm flipV="1">
          <a:off x="2209800" y="9296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118110</xdr:rowOff>
    </xdr:from>
    <xdr:ext cx="762000" cy="259080"/>
    <xdr:sp macro="" textlink="">
      <xdr:nvSpPr>
        <xdr:cNvPr id="196" name="テキスト ボックス 195"/>
        <xdr:cNvSpPr txBox="1"/>
      </xdr:nvSpPr>
      <xdr:spPr>
        <a:xfrm>
          <a:off x="2717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63500</xdr:rowOff>
    </xdr:from>
    <xdr:to xmlns:xdr="http://schemas.openxmlformats.org/drawingml/2006/spreadsheetDrawing">
      <xdr:col>11</xdr:col>
      <xdr:colOff>9525</xdr:colOff>
      <xdr:row>54</xdr:row>
      <xdr:rowOff>76200</xdr:rowOff>
    </xdr:to>
    <xdr:cxnSp macro="">
      <xdr:nvCxnSpPr>
        <xdr:cNvPr id="197" name="直線コネクタ 196"/>
        <xdr:cNvCxnSpPr/>
      </xdr:nvCxnSpPr>
      <xdr:spPr>
        <a:xfrm flipV="1">
          <a:off x="1320800" y="9321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139700</xdr:rowOff>
    </xdr:from>
    <xdr:to xmlns:xdr="http://schemas.openxmlformats.org/drawingml/2006/spreadsheetDrawing">
      <xdr:col>11</xdr:col>
      <xdr:colOff>60325</xdr:colOff>
      <xdr:row>57</xdr:row>
      <xdr:rowOff>69850</xdr:rowOff>
    </xdr:to>
    <xdr:sp macro="" textlink="">
      <xdr:nvSpPr>
        <xdr:cNvPr id="198" name="フローチャート: 判断 197"/>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54610</xdr:rowOff>
    </xdr:from>
    <xdr:ext cx="758825" cy="255905"/>
    <xdr:sp macro="" textlink="">
      <xdr:nvSpPr>
        <xdr:cNvPr id="199" name="テキスト ボックス 198"/>
        <xdr:cNvSpPr txBox="1"/>
      </xdr:nvSpPr>
      <xdr:spPr>
        <a:xfrm>
          <a:off x="1828800" y="9827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58825" cy="259080"/>
    <xdr:sp macro="" textlink="">
      <xdr:nvSpPr>
        <xdr:cNvPr id="201" name="テキスト ボックス 200"/>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4" name="テキスト ボックス 203"/>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63500</xdr:rowOff>
    </xdr:from>
    <xdr:to xmlns:xdr="http://schemas.openxmlformats.org/drawingml/2006/spreadsheetDrawing">
      <xdr:col>24</xdr:col>
      <xdr:colOff>76200</xdr:colOff>
      <xdr:row>54</xdr:row>
      <xdr:rowOff>165100</xdr:rowOff>
    </xdr:to>
    <xdr:sp macro="" textlink="">
      <xdr:nvSpPr>
        <xdr:cNvPr id="207" name="楕円 206"/>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80010</xdr:rowOff>
    </xdr:from>
    <xdr:ext cx="762000" cy="259080"/>
    <xdr:sp macro="" textlink="">
      <xdr:nvSpPr>
        <xdr:cNvPr id="208" name="扶助費該当値テキスト"/>
        <xdr:cNvSpPr txBox="1"/>
      </xdr:nvSpPr>
      <xdr:spPr>
        <a:xfrm>
          <a:off x="4914900"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63500</xdr:rowOff>
    </xdr:from>
    <xdr:to xmlns:xdr="http://schemas.openxmlformats.org/drawingml/2006/spreadsheetDrawing">
      <xdr:col>20</xdr:col>
      <xdr:colOff>38100</xdr:colOff>
      <xdr:row>54</xdr:row>
      <xdr:rowOff>165100</xdr:rowOff>
    </xdr:to>
    <xdr:sp macro="" textlink="">
      <xdr:nvSpPr>
        <xdr:cNvPr id="209" name="楕円 208"/>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3810</xdr:rowOff>
    </xdr:from>
    <xdr:ext cx="733425" cy="259080"/>
    <xdr:sp macro="" textlink="">
      <xdr:nvSpPr>
        <xdr:cNvPr id="210" name="テキスト ボックス 209"/>
        <xdr:cNvSpPr txBox="1"/>
      </xdr:nvSpPr>
      <xdr:spPr>
        <a:xfrm>
          <a:off x="3606800" y="90906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158750</xdr:rowOff>
    </xdr:from>
    <xdr:to xmlns:xdr="http://schemas.openxmlformats.org/drawingml/2006/spreadsheetDrawing">
      <xdr:col>15</xdr:col>
      <xdr:colOff>149225</xdr:colOff>
      <xdr:row>54</xdr:row>
      <xdr:rowOff>88900</xdr:rowOff>
    </xdr:to>
    <xdr:sp macro="" textlink="">
      <xdr:nvSpPr>
        <xdr:cNvPr id="211" name="楕円 210"/>
        <xdr:cNvSpPr/>
      </xdr:nvSpPr>
      <xdr:spPr>
        <a:xfrm>
          <a:off x="3048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99060</xdr:rowOff>
    </xdr:from>
    <xdr:ext cx="762000" cy="255905"/>
    <xdr:sp macro="" textlink="">
      <xdr:nvSpPr>
        <xdr:cNvPr id="212" name="テキスト ボックス 211"/>
        <xdr:cNvSpPr txBox="1"/>
      </xdr:nvSpPr>
      <xdr:spPr>
        <a:xfrm>
          <a:off x="2717800" y="901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12700</xdr:rowOff>
    </xdr:from>
    <xdr:to xmlns:xdr="http://schemas.openxmlformats.org/drawingml/2006/spreadsheetDrawing">
      <xdr:col>11</xdr:col>
      <xdr:colOff>60325</xdr:colOff>
      <xdr:row>54</xdr:row>
      <xdr:rowOff>114300</xdr:rowOff>
    </xdr:to>
    <xdr:sp macro="" textlink="">
      <xdr:nvSpPr>
        <xdr:cNvPr id="213" name="楕円 212"/>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124460</xdr:rowOff>
    </xdr:from>
    <xdr:ext cx="758825" cy="259080"/>
    <xdr:sp macro="" textlink="">
      <xdr:nvSpPr>
        <xdr:cNvPr id="214" name="テキスト ボックス 213"/>
        <xdr:cNvSpPr txBox="1"/>
      </xdr:nvSpPr>
      <xdr:spPr>
        <a:xfrm>
          <a:off x="1828800" y="903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25400</xdr:rowOff>
    </xdr:from>
    <xdr:to xmlns:xdr="http://schemas.openxmlformats.org/drawingml/2006/spreadsheetDrawing">
      <xdr:col>6</xdr:col>
      <xdr:colOff>171450</xdr:colOff>
      <xdr:row>54</xdr:row>
      <xdr:rowOff>127000</xdr:rowOff>
    </xdr:to>
    <xdr:sp macro="" textlink="">
      <xdr:nvSpPr>
        <xdr:cNvPr id="215" name="楕円 214"/>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137160</xdr:rowOff>
    </xdr:from>
    <xdr:ext cx="758825" cy="259080"/>
    <xdr:sp macro="" textlink="">
      <xdr:nvSpPr>
        <xdr:cNvPr id="216" name="テキスト ボックス 215"/>
        <xdr:cNvSpPr txBox="1"/>
      </xdr:nvSpPr>
      <xdr:spPr>
        <a:xfrm>
          <a:off x="939800" y="9052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投資及び出資金・貸付金は減少したが、後期高齢者医療療養給付費負担金の増に伴う繰出金の増により充当一般財源が増加したため、その他に係る経常収支比率は前年度と比較し0.1ポイント増加した。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類似団体と比較すると高齢化率が高く、今後もより進展することが見込まれることから、予防事業等を通じて給付費の抑制を図るなど、引き続き繰出金の増加抑制に努める。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0" name="テキスト ボックス 229"/>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2" name="テキスト ボックス 231"/>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4" name="テキスト ボックス 233"/>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6" name="テキスト ボックス 235"/>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38" name="テキスト ボックス 237"/>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40" name="テキスト ボックス 239"/>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31750</xdr:rowOff>
    </xdr:from>
    <xdr:to xmlns:xdr="http://schemas.openxmlformats.org/drawingml/2006/spreadsheetDrawing">
      <xdr:col>82</xdr:col>
      <xdr:colOff>107950</xdr:colOff>
      <xdr:row>61</xdr:row>
      <xdr:rowOff>44450</xdr:rowOff>
    </xdr:to>
    <xdr:cxnSp macro="">
      <xdr:nvCxnSpPr>
        <xdr:cNvPr id="244" name="直線コネクタ 243"/>
        <xdr:cNvCxnSpPr/>
      </xdr:nvCxnSpPr>
      <xdr:spPr>
        <a:xfrm flipV="1">
          <a:off x="1651000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16510</xdr:rowOff>
    </xdr:from>
    <xdr:ext cx="762000" cy="259080"/>
    <xdr:sp macro="" textlink="">
      <xdr:nvSpPr>
        <xdr:cNvPr id="245" name="その他最小値テキスト"/>
        <xdr:cNvSpPr txBox="1"/>
      </xdr:nvSpPr>
      <xdr:spPr>
        <a:xfrm>
          <a:off x="16598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44450</xdr:rowOff>
    </xdr:from>
    <xdr:to xmlns:xdr="http://schemas.openxmlformats.org/drawingml/2006/spreadsheetDrawing">
      <xdr:col>82</xdr:col>
      <xdr:colOff>196850</xdr:colOff>
      <xdr:row>61</xdr:row>
      <xdr:rowOff>44450</xdr:rowOff>
    </xdr:to>
    <xdr:cxnSp macro="">
      <xdr:nvCxnSpPr>
        <xdr:cNvPr id="246" name="直線コネクタ 245"/>
        <xdr:cNvCxnSpPr/>
      </xdr:nvCxnSpPr>
      <xdr:spPr>
        <a:xfrm>
          <a:off x="16421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118110</xdr:rowOff>
    </xdr:from>
    <xdr:ext cx="762000" cy="259080"/>
    <xdr:sp macro="" textlink="">
      <xdr:nvSpPr>
        <xdr:cNvPr id="247" name="その他最大値テキスト"/>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31750</xdr:rowOff>
    </xdr:from>
    <xdr:to xmlns:xdr="http://schemas.openxmlformats.org/drawingml/2006/spreadsheetDrawing">
      <xdr:col>82</xdr:col>
      <xdr:colOff>196850</xdr:colOff>
      <xdr:row>53</xdr:row>
      <xdr:rowOff>31750</xdr:rowOff>
    </xdr:to>
    <xdr:cxnSp macro="">
      <xdr:nvCxnSpPr>
        <xdr:cNvPr id="248" name="直線コネクタ 247"/>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127000</xdr:rowOff>
    </xdr:from>
    <xdr:to xmlns:xdr="http://schemas.openxmlformats.org/drawingml/2006/spreadsheetDrawing">
      <xdr:col>82</xdr:col>
      <xdr:colOff>107950</xdr:colOff>
      <xdr:row>60</xdr:row>
      <xdr:rowOff>139700</xdr:rowOff>
    </xdr:to>
    <xdr:cxnSp macro="">
      <xdr:nvCxnSpPr>
        <xdr:cNvPr id="249" name="直線コネクタ 248"/>
        <xdr:cNvCxnSpPr/>
      </xdr:nvCxnSpPr>
      <xdr:spPr>
        <a:xfrm>
          <a:off x="15671800" y="104140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54610</xdr:rowOff>
    </xdr:from>
    <xdr:ext cx="762000" cy="255905"/>
    <xdr:sp macro="" textlink="">
      <xdr:nvSpPr>
        <xdr:cNvPr id="250" name="その他平均値テキスト"/>
        <xdr:cNvSpPr txBox="1"/>
      </xdr:nvSpPr>
      <xdr:spPr>
        <a:xfrm>
          <a:off x="16598900" y="9827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51" name="フローチャート: 判断 250"/>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101600</xdr:rowOff>
    </xdr:from>
    <xdr:to xmlns:xdr="http://schemas.openxmlformats.org/drawingml/2006/spreadsheetDrawing">
      <xdr:col>78</xdr:col>
      <xdr:colOff>69850</xdr:colOff>
      <xdr:row>60</xdr:row>
      <xdr:rowOff>127000</xdr:rowOff>
    </xdr:to>
    <xdr:cxnSp macro="">
      <xdr:nvCxnSpPr>
        <xdr:cNvPr id="252" name="直線コネクタ 251"/>
        <xdr:cNvCxnSpPr/>
      </xdr:nvCxnSpPr>
      <xdr:spPr>
        <a:xfrm>
          <a:off x="14782800" y="10388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3" name="フローチャート: 判断 252"/>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3810</xdr:rowOff>
    </xdr:from>
    <xdr:ext cx="736600" cy="259080"/>
    <xdr:sp macro="" textlink="">
      <xdr:nvSpPr>
        <xdr:cNvPr id="254" name="テキスト ボックス 253"/>
        <xdr:cNvSpPr txBox="1"/>
      </xdr:nvSpPr>
      <xdr:spPr>
        <a:xfrm>
          <a:off x="15290800" y="9776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0</xdr:rowOff>
    </xdr:from>
    <xdr:to xmlns:xdr="http://schemas.openxmlformats.org/drawingml/2006/spreadsheetDrawing">
      <xdr:col>73</xdr:col>
      <xdr:colOff>180975</xdr:colOff>
      <xdr:row>60</xdr:row>
      <xdr:rowOff>101600</xdr:rowOff>
    </xdr:to>
    <xdr:cxnSp macro="">
      <xdr:nvCxnSpPr>
        <xdr:cNvPr id="255" name="直線コネクタ 254"/>
        <xdr:cNvCxnSpPr/>
      </xdr:nvCxnSpPr>
      <xdr:spPr>
        <a:xfrm>
          <a:off x="13893800" y="10287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25400</xdr:rowOff>
    </xdr:from>
    <xdr:to xmlns:xdr="http://schemas.openxmlformats.org/drawingml/2006/spreadsheetDrawing">
      <xdr:col>74</xdr:col>
      <xdr:colOff>31750</xdr:colOff>
      <xdr:row>58</xdr:row>
      <xdr:rowOff>127000</xdr:rowOff>
    </xdr:to>
    <xdr:sp macro="" textlink="">
      <xdr:nvSpPr>
        <xdr:cNvPr id="256" name="フローチャート: 判断 255"/>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137160</xdr:rowOff>
    </xdr:from>
    <xdr:ext cx="762000" cy="259080"/>
    <xdr:sp macro="" textlink="">
      <xdr:nvSpPr>
        <xdr:cNvPr id="257" name="テキスト ボックス 256"/>
        <xdr:cNvSpPr txBox="1"/>
      </xdr:nvSpPr>
      <xdr:spPr>
        <a:xfrm>
          <a:off x="14401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0</xdr:rowOff>
    </xdr:from>
    <xdr:to xmlns:xdr="http://schemas.openxmlformats.org/drawingml/2006/spreadsheetDrawing">
      <xdr:col>69</xdr:col>
      <xdr:colOff>92075</xdr:colOff>
      <xdr:row>60</xdr:row>
      <xdr:rowOff>127000</xdr:rowOff>
    </xdr:to>
    <xdr:cxnSp macro="">
      <xdr:nvCxnSpPr>
        <xdr:cNvPr id="258" name="直線コネクタ 257"/>
        <xdr:cNvCxnSpPr/>
      </xdr:nvCxnSpPr>
      <xdr:spPr>
        <a:xfrm flipV="1">
          <a:off x="13004800" y="10287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58825" cy="259080"/>
    <xdr:sp macro="" textlink="">
      <xdr:nvSpPr>
        <xdr:cNvPr id="260" name="テキスト ボックス 259"/>
        <xdr:cNvSpPr txBox="1"/>
      </xdr:nvSpPr>
      <xdr:spPr>
        <a:xfrm>
          <a:off x="13512800" y="9674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61" name="フローチャート: 判断 260"/>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137160</xdr:rowOff>
    </xdr:from>
    <xdr:ext cx="762000" cy="259080"/>
    <xdr:sp macro="" textlink="">
      <xdr:nvSpPr>
        <xdr:cNvPr id="262" name="テキスト ボックス 261"/>
        <xdr:cNvSpPr txBox="1"/>
      </xdr:nvSpPr>
      <xdr:spPr>
        <a:xfrm>
          <a:off x="12623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4" name="テキスト ボックス 263"/>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5" name="テキスト ボックス 264"/>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7" name="テキスト ボックス 266"/>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88900</xdr:rowOff>
    </xdr:from>
    <xdr:to xmlns:xdr="http://schemas.openxmlformats.org/drawingml/2006/spreadsheetDrawing">
      <xdr:col>82</xdr:col>
      <xdr:colOff>158750</xdr:colOff>
      <xdr:row>61</xdr:row>
      <xdr:rowOff>19050</xdr:rowOff>
    </xdr:to>
    <xdr:sp macro="" textlink="">
      <xdr:nvSpPr>
        <xdr:cNvPr id="268" name="楕円 267"/>
        <xdr:cNvSpPr/>
      </xdr:nvSpPr>
      <xdr:spPr>
        <a:xfrm>
          <a:off x="16459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168910</xdr:rowOff>
    </xdr:from>
    <xdr:ext cx="762000" cy="255905"/>
    <xdr:sp macro="" textlink="">
      <xdr:nvSpPr>
        <xdr:cNvPr id="269" name="その他該当値テキスト"/>
        <xdr:cNvSpPr txBox="1"/>
      </xdr:nvSpPr>
      <xdr:spPr>
        <a:xfrm>
          <a:off x="16598900" y="1028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76200</xdr:rowOff>
    </xdr:from>
    <xdr:to xmlns:xdr="http://schemas.openxmlformats.org/drawingml/2006/spreadsheetDrawing">
      <xdr:col>78</xdr:col>
      <xdr:colOff>120650</xdr:colOff>
      <xdr:row>61</xdr:row>
      <xdr:rowOff>6350</xdr:rowOff>
    </xdr:to>
    <xdr:sp macro="" textlink="">
      <xdr:nvSpPr>
        <xdr:cNvPr id="270" name="楕円 269"/>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162560</xdr:rowOff>
    </xdr:from>
    <xdr:ext cx="736600" cy="259080"/>
    <xdr:sp macro="" textlink="">
      <xdr:nvSpPr>
        <xdr:cNvPr id="271" name="テキスト ボックス 270"/>
        <xdr:cNvSpPr txBox="1"/>
      </xdr:nvSpPr>
      <xdr:spPr>
        <a:xfrm>
          <a:off x="15290800" y="1044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50800</xdr:rowOff>
    </xdr:from>
    <xdr:to xmlns:xdr="http://schemas.openxmlformats.org/drawingml/2006/spreadsheetDrawing">
      <xdr:col>74</xdr:col>
      <xdr:colOff>31750</xdr:colOff>
      <xdr:row>60</xdr:row>
      <xdr:rowOff>152400</xdr:rowOff>
    </xdr:to>
    <xdr:sp macro="" textlink="">
      <xdr:nvSpPr>
        <xdr:cNvPr id="272" name="楕円 271"/>
        <xdr:cNvSpPr/>
      </xdr:nvSpPr>
      <xdr:spPr>
        <a:xfrm>
          <a:off x="14732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137160</xdr:rowOff>
    </xdr:from>
    <xdr:ext cx="762000" cy="259080"/>
    <xdr:sp macro="" textlink="">
      <xdr:nvSpPr>
        <xdr:cNvPr id="273" name="テキスト ボックス 272"/>
        <xdr:cNvSpPr txBox="1"/>
      </xdr:nvSpPr>
      <xdr:spPr>
        <a:xfrm>
          <a:off x="144018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120650</xdr:rowOff>
    </xdr:from>
    <xdr:to xmlns:xdr="http://schemas.openxmlformats.org/drawingml/2006/spreadsheetDrawing">
      <xdr:col>69</xdr:col>
      <xdr:colOff>142875</xdr:colOff>
      <xdr:row>60</xdr:row>
      <xdr:rowOff>50800</xdr:rowOff>
    </xdr:to>
    <xdr:sp macro="" textlink="">
      <xdr:nvSpPr>
        <xdr:cNvPr id="274" name="楕円 273"/>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35560</xdr:rowOff>
    </xdr:from>
    <xdr:ext cx="758825" cy="259080"/>
    <xdr:sp macro="" textlink="">
      <xdr:nvSpPr>
        <xdr:cNvPr id="275" name="テキスト ボックス 274"/>
        <xdr:cNvSpPr txBox="1"/>
      </xdr:nvSpPr>
      <xdr:spPr>
        <a:xfrm>
          <a:off x="13512800" y="10322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76200</xdr:rowOff>
    </xdr:from>
    <xdr:to xmlns:xdr="http://schemas.openxmlformats.org/drawingml/2006/spreadsheetDrawing">
      <xdr:col>65</xdr:col>
      <xdr:colOff>53975</xdr:colOff>
      <xdr:row>61</xdr:row>
      <xdr:rowOff>6350</xdr:rowOff>
    </xdr:to>
    <xdr:sp macro="" textlink="">
      <xdr:nvSpPr>
        <xdr:cNvPr id="276" name="楕円 275"/>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162560</xdr:rowOff>
    </xdr:from>
    <xdr:ext cx="762000" cy="259080"/>
    <xdr:sp macro="" textlink="">
      <xdr:nvSpPr>
        <xdr:cNvPr id="277" name="テキスト ボックス 276"/>
        <xdr:cNvSpPr txBox="1"/>
      </xdr:nvSpPr>
      <xdr:spPr>
        <a:xfrm>
          <a:off x="12623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下水道事業会計補助金の増により、補助費等に係る経常収支比率は前年度と比較し0.2ポイント増加した。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類似団体と比較すると平均を下回っているが、今後も負担金、補助金の事業効果を検証し、見直しや廃止により行財政運営の効率化に努める。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9" name="テキスト ボックス 288"/>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1" name="テキスト ボックス 300"/>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24130</xdr:rowOff>
    </xdr:from>
    <xdr:to xmlns:xdr="http://schemas.openxmlformats.org/drawingml/2006/spreadsheetDrawing">
      <xdr:col>82</xdr:col>
      <xdr:colOff>107950</xdr:colOff>
      <xdr:row>41</xdr:row>
      <xdr:rowOff>97790</xdr:rowOff>
    </xdr:to>
    <xdr:cxnSp macro="">
      <xdr:nvCxnSpPr>
        <xdr:cNvPr id="303" name="直線コネクタ 302"/>
        <xdr:cNvCxnSpPr/>
      </xdr:nvCxnSpPr>
      <xdr:spPr>
        <a:xfrm flipV="1">
          <a:off x="1651000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69215</xdr:rowOff>
    </xdr:from>
    <xdr:ext cx="762000" cy="259080"/>
    <xdr:sp macro="" textlink="">
      <xdr:nvSpPr>
        <xdr:cNvPr id="304"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97790</xdr:rowOff>
    </xdr:from>
    <xdr:to xmlns:xdr="http://schemas.openxmlformats.org/drawingml/2006/spreadsheetDrawing">
      <xdr:col>82</xdr:col>
      <xdr:colOff>196850</xdr:colOff>
      <xdr:row>41</xdr:row>
      <xdr:rowOff>97790</xdr:rowOff>
    </xdr:to>
    <xdr:cxnSp macro="">
      <xdr:nvCxnSpPr>
        <xdr:cNvPr id="305" name="直線コネクタ 304"/>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110490</xdr:rowOff>
    </xdr:from>
    <xdr:ext cx="762000" cy="255905"/>
    <xdr:sp macro="" textlink="">
      <xdr:nvSpPr>
        <xdr:cNvPr id="306" name="補助費等最大値テキスト"/>
        <xdr:cNvSpPr txBox="1"/>
      </xdr:nvSpPr>
      <xdr:spPr>
        <a:xfrm>
          <a:off x="16598900" y="5425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24130</xdr:rowOff>
    </xdr:from>
    <xdr:to xmlns:xdr="http://schemas.openxmlformats.org/drawingml/2006/spreadsheetDrawing">
      <xdr:col>82</xdr:col>
      <xdr:colOff>196850</xdr:colOff>
      <xdr:row>33</xdr:row>
      <xdr:rowOff>24130</xdr:rowOff>
    </xdr:to>
    <xdr:cxnSp macro="">
      <xdr:nvCxnSpPr>
        <xdr:cNvPr id="307" name="直線コネクタ 306"/>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53975</xdr:rowOff>
    </xdr:from>
    <xdr:to xmlns:xdr="http://schemas.openxmlformats.org/drawingml/2006/spreadsheetDrawing">
      <xdr:col>82</xdr:col>
      <xdr:colOff>107950</xdr:colOff>
      <xdr:row>34</xdr:row>
      <xdr:rowOff>72390</xdr:rowOff>
    </xdr:to>
    <xdr:cxnSp macro="">
      <xdr:nvCxnSpPr>
        <xdr:cNvPr id="308" name="直線コネクタ 307"/>
        <xdr:cNvCxnSpPr/>
      </xdr:nvCxnSpPr>
      <xdr:spPr>
        <a:xfrm>
          <a:off x="15671800" y="58832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148590</xdr:rowOff>
    </xdr:from>
    <xdr:ext cx="762000" cy="259080"/>
    <xdr:sp macro="" textlink="">
      <xdr:nvSpPr>
        <xdr:cNvPr id="309" name="補助費等平均値テキスト"/>
        <xdr:cNvSpPr txBox="1"/>
      </xdr:nvSpPr>
      <xdr:spPr>
        <a:xfrm>
          <a:off x="16598900" y="5977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5080</xdr:rowOff>
    </xdr:from>
    <xdr:to xmlns:xdr="http://schemas.openxmlformats.org/drawingml/2006/spreadsheetDrawing">
      <xdr:col>82</xdr:col>
      <xdr:colOff>158750</xdr:colOff>
      <xdr:row>35</xdr:row>
      <xdr:rowOff>106680</xdr:rowOff>
    </xdr:to>
    <xdr:sp macro="" textlink="">
      <xdr:nvSpPr>
        <xdr:cNvPr id="310" name="フローチャート: 判断 309"/>
        <xdr:cNvSpPr/>
      </xdr:nvSpPr>
      <xdr:spPr>
        <a:xfrm>
          <a:off x="164592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35560</xdr:rowOff>
    </xdr:from>
    <xdr:to xmlns:xdr="http://schemas.openxmlformats.org/drawingml/2006/spreadsheetDrawing">
      <xdr:col>78</xdr:col>
      <xdr:colOff>69850</xdr:colOff>
      <xdr:row>34</xdr:row>
      <xdr:rowOff>53975</xdr:rowOff>
    </xdr:to>
    <xdr:cxnSp macro="">
      <xdr:nvCxnSpPr>
        <xdr:cNvPr id="311" name="直線コネクタ 310"/>
        <xdr:cNvCxnSpPr/>
      </xdr:nvCxnSpPr>
      <xdr:spPr>
        <a:xfrm>
          <a:off x="14782800" y="58648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14605</xdr:rowOff>
    </xdr:from>
    <xdr:to xmlns:xdr="http://schemas.openxmlformats.org/drawingml/2006/spreadsheetDrawing">
      <xdr:col>78</xdr:col>
      <xdr:colOff>120650</xdr:colOff>
      <xdr:row>35</xdr:row>
      <xdr:rowOff>116205</xdr:rowOff>
    </xdr:to>
    <xdr:sp macro="" textlink="">
      <xdr:nvSpPr>
        <xdr:cNvPr id="312" name="フローチャート: 判断 311"/>
        <xdr:cNvSpPr/>
      </xdr:nvSpPr>
      <xdr:spPr>
        <a:xfrm>
          <a:off x="15621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100965</xdr:rowOff>
    </xdr:from>
    <xdr:ext cx="736600" cy="255905"/>
    <xdr:sp macro="" textlink="">
      <xdr:nvSpPr>
        <xdr:cNvPr id="313" name="テキスト ボックス 312"/>
        <xdr:cNvSpPr txBox="1"/>
      </xdr:nvSpPr>
      <xdr:spPr>
        <a:xfrm>
          <a:off x="15290800" y="61017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161290</xdr:rowOff>
    </xdr:from>
    <xdr:to xmlns:xdr="http://schemas.openxmlformats.org/drawingml/2006/spreadsheetDrawing">
      <xdr:col>73</xdr:col>
      <xdr:colOff>180975</xdr:colOff>
      <xdr:row>34</xdr:row>
      <xdr:rowOff>35560</xdr:rowOff>
    </xdr:to>
    <xdr:cxnSp macro="">
      <xdr:nvCxnSpPr>
        <xdr:cNvPr id="314" name="直線コネクタ 313"/>
        <xdr:cNvCxnSpPr/>
      </xdr:nvCxnSpPr>
      <xdr:spPr>
        <a:xfrm>
          <a:off x="13893800" y="5819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5080</xdr:rowOff>
    </xdr:from>
    <xdr:to xmlns:xdr="http://schemas.openxmlformats.org/drawingml/2006/spreadsheetDrawing">
      <xdr:col>74</xdr:col>
      <xdr:colOff>31750</xdr:colOff>
      <xdr:row>35</xdr:row>
      <xdr:rowOff>106680</xdr:rowOff>
    </xdr:to>
    <xdr:sp macro="" textlink="">
      <xdr:nvSpPr>
        <xdr:cNvPr id="315" name="フローチャート: 判断 314"/>
        <xdr:cNvSpPr/>
      </xdr:nvSpPr>
      <xdr:spPr>
        <a:xfrm>
          <a:off x="14732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91440</xdr:rowOff>
    </xdr:from>
    <xdr:ext cx="762000" cy="259080"/>
    <xdr:sp macro="" textlink="">
      <xdr:nvSpPr>
        <xdr:cNvPr id="316" name="テキスト ボックス 315"/>
        <xdr:cNvSpPr txBox="1"/>
      </xdr:nvSpPr>
      <xdr:spPr>
        <a:xfrm>
          <a:off x="14401800" y="609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161290</xdr:rowOff>
    </xdr:from>
    <xdr:to xmlns:xdr="http://schemas.openxmlformats.org/drawingml/2006/spreadsheetDrawing">
      <xdr:col>69</xdr:col>
      <xdr:colOff>92075</xdr:colOff>
      <xdr:row>33</xdr:row>
      <xdr:rowOff>161290</xdr:rowOff>
    </xdr:to>
    <xdr:cxnSp macro="">
      <xdr:nvCxnSpPr>
        <xdr:cNvPr id="317" name="直線コネクタ 316"/>
        <xdr:cNvCxnSpPr/>
      </xdr:nvCxnSpPr>
      <xdr:spPr>
        <a:xfrm>
          <a:off x="13004800" y="5819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149225</xdr:rowOff>
    </xdr:from>
    <xdr:to xmlns:xdr="http://schemas.openxmlformats.org/drawingml/2006/spreadsheetDrawing">
      <xdr:col>69</xdr:col>
      <xdr:colOff>142875</xdr:colOff>
      <xdr:row>35</xdr:row>
      <xdr:rowOff>79375</xdr:rowOff>
    </xdr:to>
    <xdr:sp macro="" textlink="">
      <xdr:nvSpPr>
        <xdr:cNvPr id="318" name="フローチャート: 判断 317"/>
        <xdr:cNvSpPr/>
      </xdr:nvSpPr>
      <xdr:spPr>
        <a:xfrm>
          <a:off x="13843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64135</xdr:rowOff>
    </xdr:from>
    <xdr:ext cx="758825" cy="255905"/>
    <xdr:sp macro="" textlink="">
      <xdr:nvSpPr>
        <xdr:cNvPr id="319" name="テキスト ボックス 318"/>
        <xdr:cNvSpPr txBox="1"/>
      </xdr:nvSpPr>
      <xdr:spPr>
        <a:xfrm>
          <a:off x="13512800" y="60648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14605</xdr:rowOff>
    </xdr:from>
    <xdr:to xmlns:xdr="http://schemas.openxmlformats.org/drawingml/2006/spreadsheetDrawing">
      <xdr:col>65</xdr:col>
      <xdr:colOff>53975</xdr:colOff>
      <xdr:row>35</xdr:row>
      <xdr:rowOff>116205</xdr:rowOff>
    </xdr:to>
    <xdr:sp macro="" textlink="">
      <xdr:nvSpPr>
        <xdr:cNvPr id="320" name="フローチャート: 判断 319"/>
        <xdr:cNvSpPr/>
      </xdr:nvSpPr>
      <xdr:spPr>
        <a:xfrm>
          <a:off x="12954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100965</xdr:rowOff>
    </xdr:from>
    <xdr:ext cx="762000" cy="255905"/>
    <xdr:sp macro="" textlink="">
      <xdr:nvSpPr>
        <xdr:cNvPr id="321" name="テキスト ボックス 320"/>
        <xdr:cNvSpPr txBox="1"/>
      </xdr:nvSpPr>
      <xdr:spPr>
        <a:xfrm>
          <a:off x="12623800" y="6101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3" name="テキスト ボックス 322"/>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4" name="テキスト ボックス 323"/>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6" name="テキスト ボックス 325"/>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21590</xdr:rowOff>
    </xdr:from>
    <xdr:to xmlns:xdr="http://schemas.openxmlformats.org/drawingml/2006/spreadsheetDrawing">
      <xdr:col>82</xdr:col>
      <xdr:colOff>158750</xdr:colOff>
      <xdr:row>34</xdr:row>
      <xdr:rowOff>123190</xdr:rowOff>
    </xdr:to>
    <xdr:sp macro="" textlink="">
      <xdr:nvSpPr>
        <xdr:cNvPr id="327" name="楕円 326"/>
        <xdr:cNvSpPr/>
      </xdr:nvSpPr>
      <xdr:spPr>
        <a:xfrm>
          <a:off x="164592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38100</xdr:rowOff>
    </xdr:from>
    <xdr:ext cx="762000" cy="259080"/>
    <xdr:sp macro="" textlink="">
      <xdr:nvSpPr>
        <xdr:cNvPr id="328" name="補助費等該当値テキスト"/>
        <xdr:cNvSpPr txBox="1"/>
      </xdr:nvSpPr>
      <xdr:spPr>
        <a:xfrm>
          <a:off x="16598900" y="569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3175</xdr:rowOff>
    </xdr:from>
    <xdr:to xmlns:xdr="http://schemas.openxmlformats.org/drawingml/2006/spreadsheetDrawing">
      <xdr:col>78</xdr:col>
      <xdr:colOff>120650</xdr:colOff>
      <xdr:row>34</xdr:row>
      <xdr:rowOff>104775</xdr:rowOff>
    </xdr:to>
    <xdr:sp macro="" textlink="">
      <xdr:nvSpPr>
        <xdr:cNvPr id="329" name="楕円 328"/>
        <xdr:cNvSpPr/>
      </xdr:nvSpPr>
      <xdr:spPr>
        <a:xfrm>
          <a:off x="156210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114935</xdr:rowOff>
    </xdr:from>
    <xdr:ext cx="736600" cy="259080"/>
    <xdr:sp macro="" textlink="">
      <xdr:nvSpPr>
        <xdr:cNvPr id="330" name="テキスト ボックス 329"/>
        <xdr:cNvSpPr txBox="1"/>
      </xdr:nvSpPr>
      <xdr:spPr>
        <a:xfrm>
          <a:off x="15290800" y="5601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156210</xdr:rowOff>
    </xdr:from>
    <xdr:to xmlns:xdr="http://schemas.openxmlformats.org/drawingml/2006/spreadsheetDrawing">
      <xdr:col>74</xdr:col>
      <xdr:colOff>31750</xdr:colOff>
      <xdr:row>34</xdr:row>
      <xdr:rowOff>86360</xdr:rowOff>
    </xdr:to>
    <xdr:sp macro="" textlink="">
      <xdr:nvSpPr>
        <xdr:cNvPr id="331" name="楕円 330"/>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96520</xdr:rowOff>
    </xdr:from>
    <xdr:ext cx="762000" cy="259080"/>
    <xdr:sp macro="" textlink="">
      <xdr:nvSpPr>
        <xdr:cNvPr id="332" name="テキスト ボックス 331"/>
        <xdr:cNvSpPr txBox="1"/>
      </xdr:nvSpPr>
      <xdr:spPr>
        <a:xfrm>
          <a:off x="14401800" y="558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110490</xdr:rowOff>
    </xdr:from>
    <xdr:to xmlns:xdr="http://schemas.openxmlformats.org/drawingml/2006/spreadsheetDrawing">
      <xdr:col>69</xdr:col>
      <xdr:colOff>142875</xdr:colOff>
      <xdr:row>34</xdr:row>
      <xdr:rowOff>40640</xdr:rowOff>
    </xdr:to>
    <xdr:sp macro="" textlink="">
      <xdr:nvSpPr>
        <xdr:cNvPr id="333" name="楕円 332"/>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50800</xdr:rowOff>
    </xdr:from>
    <xdr:ext cx="758825" cy="259080"/>
    <xdr:sp macro="" textlink="">
      <xdr:nvSpPr>
        <xdr:cNvPr id="334" name="テキスト ボックス 333"/>
        <xdr:cNvSpPr txBox="1"/>
      </xdr:nvSpPr>
      <xdr:spPr>
        <a:xfrm>
          <a:off x="13512800" y="55372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110490</xdr:rowOff>
    </xdr:from>
    <xdr:to xmlns:xdr="http://schemas.openxmlformats.org/drawingml/2006/spreadsheetDrawing">
      <xdr:col>65</xdr:col>
      <xdr:colOff>53975</xdr:colOff>
      <xdr:row>34</xdr:row>
      <xdr:rowOff>40640</xdr:rowOff>
    </xdr:to>
    <xdr:sp macro="" textlink="">
      <xdr:nvSpPr>
        <xdr:cNvPr id="335" name="楕円 334"/>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50800</xdr:rowOff>
    </xdr:from>
    <xdr:ext cx="762000" cy="259080"/>
    <xdr:sp macro="" textlink="">
      <xdr:nvSpPr>
        <xdr:cNvPr id="336" name="テキスト ボックス 335"/>
        <xdr:cNvSpPr txBox="1"/>
      </xdr:nvSpPr>
      <xdr:spPr>
        <a:xfrm>
          <a:off x="1262380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既往債の償還終了等により公債費に係る経常収支比率は前年度と比較し1.8ポイント低下した。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類似団体と比較すると依然として平均を上回る水準で推移していることから、今後も新規借入額と元金償還額のバランスに配慮した予算編成を行い、公債費の抑制に努める。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8" name="テキスト ボックス 347"/>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0" name="テキスト ボックス 349"/>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1" name="直線コネクタ 35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2" name="テキスト ボックス 351"/>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3" name="直線コネクタ 35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4" name="テキスト ボックス 353"/>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5" name="直線コネクタ 35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6" name="テキスト ボックス 355"/>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7" name="直線コネクタ 35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8" name="テキスト ボックス 357"/>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9" name="直線コネクタ 35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0" name="テキスト ボックス 359"/>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1" name="直線コネクタ 36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2" name="テキスト ボックス 361"/>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104140</xdr:rowOff>
    </xdr:from>
    <xdr:to xmlns:xdr="http://schemas.openxmlformats.org/drawingml/2006/spreadsheetDrawing">
      <xdr:col>24</xdr:col>
      <xdr:colOff>25400</xdr:colOff>
      <xdr:row>80</xdr:row>
      <xdr:rowOff>142240</xdr:rowOff>
    </xdr:to>
    <xdr:cxnSp macro="">
      <xdr:nvCxnSpPr>
        <xdr:cNvPr id="364" name="直線コネクタ 363"/>
        <xdr:cNvCxnSpPr/>
      </xdr:nvCxnSpPr>
      <xdr:spPr>
        <a:xfrm flipV="1">
          <a:off x="482600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114300</xdr:rowOff>
    </xdr:from>
    <xdr:ext cx="762000" cy="259080"/>
    <xdr:sp macro="" textlink="">
      <xdr:nvSpPr>
        <xdr:cNvPr id="365" name="公債費最小値テキスト"/>
        <xdr:cNvSpPr txBox="1"/>
      </xdr:nvSpPr>
      <xdr:spPr>
        <a:xfrm>
          <a:off x="4914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142240</xdr:rowOff>
    </xdr:from>
    <xdr:to xmlns:xdr="http://schemas.openxmlformats.org/drawingml/2006/spreadsheetDrawing">
      <xdr:col>24</xdr:col>
      <xdr:colOff>114300</xdr:colOff>
      <xdr:row>80</xdr:row>
      <xdr:rowOff>142240</xdr:rowOff>
    </xdr:to>
    <xdr:cxnSp macro="">
      <xdr:nvCxnSpPr>
        <xdr:cNvPr id="366" name="直線コネクタ 365"/>
        <xdr:cNvCxnSpPr/>
      </xdr:nvCxnSpPr>
      <xdr:spPr>
        <a:xfrm>
          <a:off x="4737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19050</xdr:rowOff>
    </xdr:from>
    <xdr:ext cx="762000" cy="255905"/>
    <xdr:sp macro="" textlink="">
      <xdr:nvSpPr>
        <xdr:cNvPr id="367" name="公債費最大値テキスト"/>
        <xdr:cNvSpPr txBox="1"/>
      </xdr:nvSpPr>
      <xdr:spPr>
        <a:xfrm>
          <a:off x="4914900" y="12192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104140</xdr:rowOff>
    </xdr:from>
    <xdr:to xmlns:xdr="http://schemas.openxmlformats.org/drawingml/2006/spreadsheetDrawing">
      <xdr:col>24</xdr:col>
      <xdr:colOff>114300</xdr:colOff>
      <xdr:row>72</xdr:row>
      <xdr:rowOff>104140</xdr:rowOff>
    </xdr:to>
    <xdr:cxnSp macro="">
      <xdr:nvCxnSpPr>
        <xdr:cNvPr id="368" name="直線コネクタ 367"/>
        <xdr:cNvCxnSpPr/>
      </xdr:nvCxnSpPr>
      <xdr:spPr>
        <a:xfrm>
          <a:off x="4737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8890</xdr:rowOff>
    </xdr:from>
    <xdr:to xmlns:xdr="http://schemas.openxmlformats.org/drawingml/2006/spreadsheetDrawing">
      <xdr:col>24</xdr:col>
      <xdr:colOff>25400</xdr:colOff>
      <xdr:row>79</xdr:row>
      <xdr:rowOff>146050</xdr:rowOff>
    </xdr:to>
    <xdr:cxnSp macro="">
      <xdr:nvCxnSpPr>
        <xdr:cNvPr id="369" name="直線コネクタ 368"/>
        <xdr:cNvCxnSpPr/>
      </xdr:nvCxnSpPr>
      <xdr:spPr>
        <a:xfrm flipV="1">
          <a:off x="3987800" y="1355344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161290</xdr:rowOff>
    </xdr:from>
    <xdr:ext cx="762000" cy="259080"/>
    <xdr:sp macro="" textlink="">
      <xdr:nvSpPr>
        <xdr:cNvPr id="370" name="公債費平均値テキスト"/>
        <xdr:cNvSpPr txBox="1"/>
      </xdr:nvSpPr>
      <xdr:spPr>
        <a:xfrm>
          <a:off x="4914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144780</xdr:rowOff>
    </xdr:from>
    <xdr:to xmlns:xdr="http://schemas.openxmlformats.org/drawingml/2006/spreadsheetDrawing">
      <xdr:col>24</xdr:col>
      <xdr:colOff>76200</xdr:colOff>
      <xdr:row>77</xdr:row>
      <xdr:rowOff>74930</xdr:rowOff>
    </xdr:to>
    <xdr:sp macro="" textlink="">
      <xdr:nvSpPr>
        <xdr:cNvPr id="371" name="フローチャート: 判断 370"/>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146050</xdr:rowOff>
    </xdr:from>
    <xdr:to xmlns:xdr="http://schemas.openxmlformats.org/drawingml/2006/spreadsheetDrawing">
      <xdr:col>19</xdr:col>
      <xdr:colOff>187325</xdr:colOff>
      <xdr:row>80</xdr:row>
      <xdr:rowOff>50800</xdr:rowOff>
    </xdr:to>
    <xdr:cxnSp macro="">
      <xdr:nvCxnSpPr>
        <xdr:cNvPr id="372" name="直線コネクタ 371"/>
        <xdr:cNvCxnSpPr/>
      </xdr:nvCxnSpPr>
      <xdr:spPr>
        <a:xfrm flipV="1">
          <a:off x="3098800" y="13690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34290</xdr:rowOff>
    </xdr:from>
    <xdr:to xmlns:xdr="http://schemas.openxmlformats.org/drawingml/2006/spreadsheetDrawing">
      <xdr:col>20</xdr:col>
      <xdr:colOff>38100</xdr:colOff>
      <xdr:row>77</xdr:row>
      <xdr:rowOff>135890</xdr:rowOff>
    </xdr:to>
    <xdr:sp macro="" textlink="">
      <xdr:nvSpPr>
        <xdr:cNvPr id="373" name="フローチャート: 判断 372"/>
        <xdr:cNvSpPr/>
      </xdr:nvSpPr>
      <xdr:spPr>
        <a:xfrm>
          <a:off x="3937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146050</xdr:rowOff>
    </xdr:from>
    <xdr:ext cx="733425" cy="255905"/>
    <xdr:sp macro="" textlink="">
      <xdr:nvSpPr>
        <xdr:cNvPr id="374" name="テキスト ボックス 373"/>
        <xdr:cNvSpPr txBox="1"/>
      </xdr:nvSpPr>
      <xdr:spPr>
        <a:xfrm>
          <a:off x="3606800" y="1300480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50800</xdr:rowOff>
    </xdr:from>
    <xdr:to xmlns:xdr="http://schemas.openxmlformats.org/drawingml/2006/spreadsheetDrawing">
      <xdr:col>15</xdr:col>
      <xdr:colOff>98425</xdr:colOff>
      <xdr:row>80</xdr:row>
      <xdr:rowOff>66040</xdr:rowOff>
    </xdr:to>
    <xdr:cxnSp macro="">
      <xdr:nvCxnSpPr>
        <xdr:cNvPr id="375" name="直線コネクタ 374"/>
        <xdr:cNvCxnSpPr/>
      </xdr:nvCxnSpPr>
      <xdr:spPr>
        <a:xfrm flipV="1">
          <a:off x="2209800" y="137668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41910</xdr:rowOff>
    </xdr:from>
    <xdr:to xmlns:xdr="http://schemas.openxmlformats.org/drawingml/2006/spreadsheetDrawing">
      <xdr:col>15</xdr:col>
      <xdr:colOff>149225</xdr:colOff>
      <xdr:row>77</xdr:row>
      <xdr:rowOff>143510</xdr:rowOff>
    </xdr:to>
    <xdr:sp macro="" textlink="">
      <xdr:nvSpPr>
        <xdr:cNvPr id="376" name="フローチャート: 判断 375"/>
        <xdr:cNvSpPr/>
      </xdr:nvSpPr>
      <xdr:spPr>
        <a:xfrm>
          <a:off x="304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153670</xdr:rowOff>
    </xdr:from>
    <xdr:ext cx="762000" cy="259080"/>
    <xdr:sp macro="" textlink="">
      <xdr:nvSpPr>
        <xdr:cNvPr id="377" name="テキスト ボックス 376"/>
        <xdr:cNvSpPr txBox="1"/>
      </xdr:nvSpPr>
      <xdr:spPr>
        <a:xfrm>
          <a:off x="2717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66040</xdr:rowOff>
    </xdr:from>
    <xdr:to xmlns:xdr="http://schemas.openxmlformats.org/drawingml/2006/spreadsheetDrawing">
      <xdr:col>11</xdr:col>
      <xdr:colOff>9525</xdr:colOff>
      <xdr:row>81</xdr:row>
      <xdr:rowOff>1270</xdr:rowOff>
    </xdr:to>
    <xdr:cxnSp macro="">
      <xdr:nvCxnSpPr>
        <xdr:cNvPr id="378" name="直線コネクタ 377"/>
        <xdr:cNvCxnSpPr/>
      </xdr:nvCxnSpPr>
      <xdr:spPr>
        <a:xfrm flipV="1">
          <a:off x="1320800" y="137820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11430</xdr:rowOff>
    </xdr:from>
    <xdr:to xmlns:xdr="http://schemas.openxmlformats.org/drawingml/2006/spreadsheetDrawing">
      <xdr:col>11</xdr:col>
      <xdr:colOff>60325</xdr:colOff>
      <xdr:row>77</xdr:row>
      <xdr:rowOff>113030</xdr:rowOff>
    </xdr:to>
    <xdr:sp macro="" textlink="">
      <xdr:nvSpPr>
        <xdr:cNvPr id="379" name="フローチャート: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123190</xdr:rowOff>
    </xdr:from>
    <xdr:ext cx="758825" cy="255905"/>
    <xdr:sp macro="" textlink="">
      <xdr:nvSpPr>
        <xdr:cNvPr id="380" name="テキスト ボックス 379"/>
        <xdr:cNvSpPr txBox="1"/>
      </xdr:nvSpPr>
      <xdr:spPr>
        <a:xfrm>
          <a:off x="1828800" y="129819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72390</xdr:rowOff>
    </xdr:from>
    <xdr:to xmlns:xdr="http://schemas.openxmlformats.org/drawingml/2006/spreadsheetDrawing">
      <xdr:col>6</xdr:col>
      <xdr:colOff>171450</xdr:colOff>
      <xdr:row>78</xdr:row>
      <xdr:rowOff>2540</xdr:rowOff>
    </xdr:to>
    <xdr:sp macro="" textlink="">
      <xdr:nvSpPr>
        <xdr:cNvPr id="381" name="フローチャート: 判断 380"/>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xdr:rowOff>
    </xdr:from>
    <xdr:ext cx="758825" cy="259080"/>
    <xdr:sp macro="" textlink="">
      <xdr:nvSpPr>
        <xdr:cNvPr id="382" name="テキスト ボックス 381"/>
        <xdr:cNvSpPr txBox="1"/>
      </xdr:nvSpPr>
      <xdr:spPr>
        <a:xfrm>
          <a:off x="939800" y="13042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5" name="テキスト ボックス 384"/>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129540</xdr:rowOff>
    </xdr:from>
    <xdr:to xmlns:xdr="http://schemas.openxmlformats.org/drawingml/2006/spreadsheetDrawing">
      <xdr:col>24</xdr:col>
      <xdr:colOff>76200</xdr:colOff>
      <xdr:row>79</xdr:row>
      <xdr:rowOff>59690</xdr:rowOff>
    </xdr:to>
    <xdr:sp macro="" textlink="">
      <xdr:nvSpPr>
        <xdr:cNvPr id="388" name="楕円 387"/>
        <xdr:cNvSpPr/>
      </xdr:nvSpPr>
      <xdr:spPr>
        <a:xfrm>
          <a:off x="47752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101600</xdr:rowOff>
    </xdr:from>
    <xdr:ext cx="762000" cy="259080"/>
    <xdr:sp macro="" textlink="">
      <xdr:nvSpPr>
        <xdr:cNvPr id="389" name="公債費該当値テキスト"/>
        <xdr:cNvSpPr txBox="1"/>
      </xdr:nvSpPr>
      <xdr:spPr>
        <a:xfrm>
          <a:off x="49149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95250</xdr:rowOff>
    </xdr:from>
    <xdr:to xmlns:xdr="http://schemas.openxmlformats.org/drawingml/2006/spreadsheetDrawing">
      <xdr:col>20</xdr:col>
      <xdr:colOff>38100</xdr:colOff>
      <xdr:row>80</xdr:row>
      <xdr:rowOff>25400</xdr:rowOff>
    </xdr:to>
    <xdr:sp macro="" textlink="">
      <xdr:nvSpPr>
        <xdr:cNvPr id="390" name="楕円 389"/>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10160</xdr:rowOff>
    </xdr:from>
    <xdr:ext cx="733425" cy="259080"/>
    <xdr:sp macro="" textlink="">
      <xdr:nvSpPr>
        <xdr:cNvPr id="391" name="テキスト ボックス 390"/>
        <xdr:cNvSpPr txBox="1"/>
      </xdr:nvSpPr>
      <xdr:spPr>
        <a:xfrm>
          <a:off x="3606800" y="137261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0</xdr:rowOff>
    </xdr:from>
    <xdr:to xmlns:xdr="http://schemas.openxmlformats.org/drawingml/2006/spreadsheetDrawing">
      <xdr:col>15</xdr:col>
      <xdr:colOff>149225</xdr:colOff>
      <xdr:row>80</xdr:row>
      <xdr:rowOff>101600</xdr:rowOff>
    </xdr:to>
    <xdr:sp macro="" textlink="">
      <xdr:nvSpPr>
        <xdr:cNvPr id="392" name="楕円 391"/>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86360</xdr:rowOff>
    </xdr:from>
    <xdr:ext cx="762000" cy="255905"/>
    <xdr:sp macro="" textlink="">
      <xdr:nvSpPr>
        <xdr:cNvPr id="393" name="テキスト ボックス 392"/>
        <xdr:cNvSpPr txBox="1"/>
      </xdr:nvSpPr>
      <xdr:spPr>
        <a:xfrm>
          <a:off x="2717800" y="13802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15240</xdr:rowOff>
    </xdr:from>
    <xdr:to xmlns:xdr="http://schemas.openxmlformats.org/drawingml/2006/spreadsheetDrawing">
      <xdr:col>11</xdr:col>
      <xdr:colOff>60325</xdr:colOff>
      <xdr:row>80</xdr:row>
      <xdr:rowOff>116840</xdr:rowOff>
    </xdr:to>
    <xdr:sp macro="" textlink="">
      <xdr:nvSpPr>
        <xdr:cNvPr id="394" name="楕円 393"/>
        <xdr:cNvSpPr/>
      </xdr:nvSpPr>
      <xdr:spPr>
        <a:xfrm>
          <a:off x="21590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101600</xdr:rowOff>
    </xdr:from>
    <xdr:ext cx="758825" cy="259080"/>
    <xdr:sp macro="" textlink="">
      <xdr:nvSpPr>
        <xdr:cNvPr id="395" name="テキスト ボックス 394"/>
        <xdr:cNvSpPr txBox="1"/>
      </xdr:nvSpPr>
      <xdr:spPr>
        <a:xfrm>
          <a:off x="1828800" y="138176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121920</xdr:rowOff>
    </xdr:from>
    <xdr:to xmlns:xdr="http://schemas.openxmlformats.org/drawingml/2006/spreadsheetDrawing">
      <xdr:col>6</xdr:col>
      <xdr:colOff>171450</xdr:colOff>
      <xdr:row>81</xdr:row>
      <xdr:rowOff>52070</xdr:rowOff>
    </xdr:to>
    <xdr:sp macro="" textlink="">
      <xdr:nvSpPr>
        <xdr:cNvPr id="396" name="楕円 395"/>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36830</xdr:rowOff>
    </xdr:from>
    <xdr:ext cx="758825" cy="259080"/>
    <xdr:sp macro="" textlink="">
      <xdr:nvSpPr>
        <xdr:cNvPr id="397" name="テキスト ボックス 396"/>
        <xdr:cNvSpPr txBox="1"/>
      </xdr:nvSpPr>
      <xdr:spPr>
        <a:xfrm>
          <a:off x="939800" y="13924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地方交付税や地方特例交付金等の経常一般財源等歳入は増加したものの、人件費や物件費の増加により、公債費以外に係る経常収支比率は前年度と比較し4.0ポイント増加した。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類似団体と比較すると平均を下回る水準で推移しているが、今後も引き続き定員管理計画の着実な実行や事務事業の見直し等により行財政運営の効率化を図り、経費削減に努める。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9" name="テキスト ボックス 408"/>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1" name="テキスト ボックス 410"/>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2" name="直線コネクタ 411"/>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13" name="テキスト ボックス 412"/>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4" name="直線コネクタ 413"/>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5" name="テキスト ボックス 414"/>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6" name="直線コネクタ 415"/>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7" name="テキスト ボックス 416"/>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8" name="直線コネクタ 417"/>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9" name="テキスト ボックス 418"/>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0" name="直線コネクタ 419"/>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21" name="テキスト ボックス 420"/>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3" name="テキスト ボックス 422"/>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24130</xdr:rowOff>
    </xdr:from>
    <xdr:to xmlns:xdr="http://schemas.openxmlformats.org/drawingml/2006/spreadsheetDrawing">
      <xdr:col>82</xdr:col>
      <xdr:colOff>107950</xdr:colOff>
      <xdr:row>80</xdr:row>
      <xdr:rowOff>69850</xdr:rowOff>
    </xdr:to>
    <xdr:cxnSp macro="">
      <xdr:nvCxnSpPr>
        <xdr:cNvPr id="425" name="直線コネクタ 424"/>
        <xdr:cNvCxnSpPr/>
      </xdr:nvCxnSpPr>
      <xdr:spPr>
        <a:xfrm flipV="1">
          <a:off x="1651000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41910</xdr:rowOff>
    </xdr:from>
    <xdr:ext cx="762000" cy="255905"/>
    <xdr:sp macro="" textlink="">
      <xdr:nvSpPr>
        <xdr:cNvPr id="426" name="公債費以外最小値テキスト"/>
        <xdr:cNvSpPr txBox="1"/>
      </xdr:nvSpPr>
      <xdr:spPr>
        <a:xfrm>
          <a:off x="16598900" y="13757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69850</xdr:rowOff>
    </xdr:from>
    <xdr:to xmlns:xdr="http://schemas.openxmlformats.org/drawingml/2006/spreadsheetDrawing">
      <xdr:col>82</xdr:col>
      <xdr:colOff>196850</xdr:colOff>
      <xdr:row>80</xdr:row>
      <xdr:rowOff>69850</xdr:rowOff>
    </xdr:to>
    <xdr:cxnSp macro="">
      <xdr:nvCxnSpPr>
        <xdr:cNvPr id="427" name="直線コネクタ 426"/>
        <xdr:cNvCxnSpPr/>
      </xdr:nvCxnSpPr>
      <xdr:spPr>
        <a:xfrm>
          <a:off x="16421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110490</xdr:rowOff>
    </xdr:from>
    <xdr:ext cx="762000" cy="255905"/>
    <xdr:sp macro="" textlink="">
      <xdr:nvSpPr>
        <xdr:cNvPr id="428" name="公債費以外最大値テキスト"/>
        <xdr:cNvSpPr txBox="1"/>
      </xdr:nvSpPr>
      <xdr:spPr>
        <a:xfrm>
          <a:off x="16598900" y="12283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24130</xdr:rowOff>
    </xdr:from>
    <xdr:to xmlns:xdr="http://schemas.openxmlformats.org/drawingml/2006/spreadsheetDrawing">
      <xdr:col>82</xdr:col>
      <xdr:colOff>196850</xdr:colOff>
      <xdr:row>73</xdr:row>
      <xdr:rowOff>24130</xdr:rowOff>
    </xdr:to>
    <xdr:cxnSp macro="">
      <xdr:nvCxnSpPr>
        <xdr:cNvPr id="429" name="直線コネクタ 428"/>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8890</xdr:rowOff>
    </xdr:from>
    <xdr:to xmlns:xdr="http://schemas.openxmlformats.org/drawingml/2006/spreadsheetDrawing">
      <xdr:col>82</xdr:col>
      <xdr:colOff>107950</xdr:colOff>
      <xdr:row>76</xdr:row>
      <xdr:rowOff>161290</xdr:rowOff>
    </xdr:to>
    <xdr:cxnSp macro="">
      <xdr:nvCxnSpPr>
        <xdr:cNvPr id="430" name="直線コネクタ 429"/>
        <xdr:cNvCxnSpPr/>
      </xdr:nvCxnSpPr>
      <xdr:spPr>
        <a:xfrm>
          <a:off x="15671800" y="1303909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116840</xdr:rowOff>
    </xdr:from>
    <xdr:ext cx="762000" cy="259080"/>
    <xdr:sp macro="" textlink="">
      <xdr:nvSpPr>
        <xdr:cNvPr id="431" name="公債費以外平均値テキスト"/>
        <xdr:cNvSpPr txBox="1"/>
      </xdr:nvSpPr>
      <xdr:spPr>
        <a:xfrm>
          <a:off x="16598900" y="13147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144780</xdr:rowOff>
    </xdr:from>
    <xdr:to xmlns:xdr="http://schemas.openxmlformats.org/drawingml/2006/spreadsheetDrawing">
      <xdr:col>82</xdr:col>
      <xdr:colOff>158750</xdr:colOff>
      <xdr:row>77</xdr:row>
      <xdr:rowOff>74930</xdr:rowOff>
    </xdr:to>
    <xdr:sp macro="" textlink="">
      <xdr:nvSpPr>
        <xdr:cNvPr id="432" name="フローチャート: 判断 431"/>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8890</xdr:rowOff>
    </xdr:from>
    <xdr:to xmlns:xdr="http://schemas.openxmlformats.org/drawingml/2006/spreadsheetDrawing">
      <xdr:col>78</xdr:col>
      <xdr:colOff>69850</xdr:colOff>
      <xdr:row>76</xdr:row>
      <xdr:rowOff>24130</xdr:rowOff>
    </xdr:to>
    <xdr:cxnSp macro="">
      <xdr:nvCxnSpPr>
        <xdr:cNvPr id="433" name="直線コネクタ 432"/>
        <xdr:cNvCxnSpPr/>
      </xdr:nvCxnSpPr>
      <xdr:spPr>
        <a:xfrm flipV="1">
          <a:off x="14782800" y="130390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106680</xdr:rowOff>
    </xdr:from>
    <xdr:to xmlns:xdr="http://schemas.openxmlformats.org/drawingml/2006/spreadsheetDrawing">
      <xdr:col>78</xdr:col>
      <xdr:colOff>120650</xdr:colOff>
      <xdr:row>77</xdr:row>
      <xdr:rowOff>36830</xdr:rowOff>
    </xdr:to>
    <xdr:sp macro="" textlink="">
      <xdr:nvSpPr>
        <xdr:cNvPr id="434" name="フローチャート: 判断 433"/>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21590</xdr:rowOff>
    </xdr:from>
    <xdr:ext cx="736600" cy="259080"/>
    <xdr:sp macro="" textlink="">
      <xdr:nvSpPr>
        <xdr:cNvPr id="435" name="テキスト ボックス 434"/>
        <xdr:cNvSpPr txBox="1"/>
      </xdr:nvSpPr>
      <xdr:spPr>
        <a:xfrm>
          <a:off x="15290800" y="13223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100330</xdr:rowOff>
    </xdr:from>
    <xdr:to xmlns:xdr="http://schemas.openxmlformats.org/drawingml/2006/spreadsheetDrawing">
      <xdr:col>73</xdr:col>
      <xdr:colOff>180975</xdr:colOff>
      <xdr:row>76</xdr:row>
      <xdr:rowOff>24130</xdr:rowOff>
    </xdr:to>
    <xdr:cxnSp macro="">
      <xdr:nvCxnSpPr>
        <xdr:cNvPr id="436" name="直線コネクタ 435"/>
        <xdr:cNvCxnSpPr/>
      </xdr:nvCxnSpPr>
      <xdr:spPr>
        <a:xfrm>
          <a:off x="13893800" y="129590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64770</xdr:rowOff>
    </xdr:from>
    <xdr:to xmlns:xdr="http://schemas.openxmlformats.org/drawingml/2006/spreadsheetDrawing">
      <xdr:col>74</xdr:col>
      <xdr:colOff>31750</xdr:colOff>
      <xdr:row>76</xdr:row>
      <xdr:rowOff>166370</xdr:rowOff>
    </xdr:to>
    <xdr:sp macro="" textlink="">
      <xdr:nvSpPr>
        <xdr:cNvPr id="437" name="フローチャート: 判断 436"/>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151130</xdr:rowOff>
    </xdr:from>
    <xdr:ext cx="762000" cy="259080"/>
    <xdr:sp macro="" textlink="">
      <xdr:nvSpPr>
        <xdr:cNvPr id="438" name="テキスト ボックス 437"/>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100330</xdr:rowOff>
    </xdr:from>
    <xdr:to xmlns:xdr="http://schemas.openxmlformats.org/drawingml/2006/spreadsheetDrawing">
      <xdr:col>69</xdr:col>
      <xdr:colOff>92075</xdr:colOff>
      <xdr:row>76</xdr:row>
      <xdr:rowOff>62230</xdr:rowOff>
    </xdr:to>
    <xdr:cxnSp macro="">
      <xdr:nvCxnSpPr>
        <xdr:cNvPr id="439" name="直線コネクタ 438"/>
        <xdr:cNvCxnSpPr/>
      </xdr:nvCxnSpPr>
      <xdr:spPr>
        <a:xfrm flipV="1">
          <a:off x="13004800" y="1295908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125730</xdr:rowOff>
    </xdr:from>
    <xdr:to xmlns:xdr="http://schemas.openxmlformats.org/drawingml/2006/spreadsheetDrawing">
      <xdr:col>69</xdr:col>
      <xdr:colOff>142875</xdr:colOff>
      <xdr:row>76</xdr:row>
      <xdr:rowOff>55880</xdr:rowOff>
    </xdr:to>
    <xdr:sp macro="" textlink="">
      <xdr:nvSpPr>
        <xdr:cNvPr id="440" name="フローチャート: 判断 439"/>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40640</xdr:rowOff>
    </xdr:from>
    <xdr:ext cx="758825" cy="255905"/>
    <xdr:sp macro="" textlink="">
      <xdr:nvSpPr>
        <xdr:cNvPr id="441" name="テキスト ボックス 440"/>
        <xdr:cNvSpPr txBox="1"/>
      </xdr:nvSpPr>
      <xdr:spPr>
        <a:xfrm>
          <a:off x="13512800" y="130708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162560</xdr:rowOff>
    </xdr:from>
    <xdr:ext cx="762000" cy="259080"/>
    <xdr:sp macro="" textlink="">
      <xdr:nvSpPr>
        <xdr:cNvPr id="443" name="テキスト ボックス 442"/>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5" name="テキスト ボックス 444"/>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6" name="テキスト ボックス 445"/>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8" name="テキスト ボックス 447"/>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110490</xdr:rowOff>
    </xdr:from>
    <xdr:to xmlns:xdr="http://schemas.openxmlformats.org/drawingml/2006/spreadsheetDrawing">
      <xdr:col>82</xdr:col>
      <xdr:colOff>158750</xdr:colOff>
      <xdr:row>77</xdr:row>
      <xdr:rowOff>40640</xdr:rowOff>
    </xdr:to>
    <xdr:sp macro="" textlink="">
      <xdr:nvSpPr>
        <xdr:cNvPr id="449" name="楕円 448"/>
        <xdr:cNvSpPr/>
      </xdr:nvSpPr>
      <xdr:spPr>
        <a:xfrm>
          <a:off x="164592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127000</xdr:rowOff>
    </xdr:from>
    <xdr:ext cx="762000" cy="259080"/>
    <xdr:sp macro="" textlink="">
      <xdr:nvSpPr>
        <xdr:cNvPr id="450" name="公債費以外該当値テキスト"/>
        <xdr:cNvSpPr txBox="1"/>
      </xdr:nvSpPr>
      <xdr:spPr>
        <a:xfrm>
          <a:off x="16598900" y="1298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129540</xdr:rowOff>
    </xdr:from>
    <xdr:to xmlns:xdr="http://schemas.openxmlformats.org/drawingml/2006/spreadsheetDrawing">
      <xdr:col>78</xdr:col>
      <xdr:colOff>120650</xdr:colOff>
      <xdr:row>76</xdr:row>
      <xdr:rowOff>59690</xdr:rowOff>
    </xdr:to>
    <xdr:sp macro="" textlink="">
      <xdr:nvSpPr>
        <xdr:cNvPr id="451" name="楕円 450"/>
        <xdr:cNvSpPr/>
      </xdr:nvSpPr>
      <xdr:spPr>
        <a:xfrm>
          <a:off x="156210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69850</xdr:rowOff>
    </xdr:from>
    <xdr:ext cx="736600" cy="259080"/>
    <xdr:sp macro="" textlink="">
      <xdr:nvSpPr>
        <xdr:cNvPr id="452" name="テキスト ボックス 451"/>
        <xdr:cNvSpPr txBox="1"/>
      </xdr:nvSpPr>
      <xdr:spPr>
        <a:xfrm>
          <a:off x="15290800" y="12757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144780</xdr:rowOff>
    </xdr:from>
    <xdr:to xmlns:xdr="http://schemas.openxmlformats.org/drawingml/2006/spreadsheetDrawing">
      <xdr:col>74</xdr:col>
      <xdr:colOff>31750</xdr:colOff>
      <xdr:row>76</xdr:row>
      <xdr:rowOff>74930</xdr:rowOff>
    </xdr:to>
    <xdr:sp macro="" textlink="">
      <xdr:nvSpPr>
        <xdr:cNvPr id="453" name="楕円 452"/>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85090</xdr:rowOff>
    </xdr:from>
    <xdr:ext cx="762000" cy="259080"/>
    <xdr:sp macro="" textlink="">
      <xdr:nvSpPr>
        <xdr:cNvPr id="454" name="テキスト ボックス 453"/>
        <xdr:cNvSpPr txBox="1"/>
      </xdr:nvSpPr>
      <xdr:spPr>
        <a:xfrm>
          <a:off x="14401800" y="1277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49530</xdr:rowOff>
    </xdr:from>
    <xdr:to xmlns:xdr="http://schemas.openxmlformats.org/drawingml/2006/spreadsheetDrawing">
      <xdr:col>69</xdr:col>
      <xdr:colOff>142875</xdr:colOff>
      <xdr:row>75</xdr:row>
      <xdr:rowOff>151130</xdr:rowOff>
    </xdr:to>
    <xdr:sp macro="" textlink="">
      <xdr:nvSpPr>
        <xdr:cNvPr id="455" name="楕円 454"/>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161290</xdr:rowOff>
    </xdr:from>
    <xdr:ext cx="758825" cy="259080"/>
    <xdr:sp macro="" textlink="">
      <xdr:nvSpPr>
        <xdr:cNvPr id="456" name="テキスト ボックス 455"/>
        <xdr:cNvSpPr txBox="1"/>
      </xdr:nvSpPr>
      <xdr:spPr>
        <a:xfrm>
          <a:off x="13512800" y="12677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11430</xdr:rowOff>
    </xdr:from>
    <xdr:to xmlns:xdr="http://schemas.openxmlformats.org/drawingml/2006/spreadsheetDrawing">
      <xdr:col>65</xdr:col>
      <xdr:colOff>53975</xdr:colOff>
      <xdr:row>76</xdr:row>
      <xdr:rowOff>113030</xdr:rowOff>
    </xdr:to>
    <xdr:sp macro="" textlink="">
      <xdr:nvSpPr>
        <xdr:cNvPr id="457" name="楕円 456"/>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123190</xdr:rowOff>
    </xdr:from>
    <xdr:ext cx="762000" cy="255905"/>
    <xdr:sp macro="" textlink="">
      <xdr:nvSpPr>
        <xdr:cNvPr id="458" name="テキスト ボックス 457"/>
        <xdr:cNvSpPr txBox="1"/>
      </xdr:nvSpPr>
      <xdr:spPr>
        <a:xfrm>
          <a:off x="12623800" y="128104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山口県下関市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20320</xdr:rowOff>
    </xdr:from>
    <xdr:to xmlns:xdr="http://schemas.openxmlformats.org/drawingml/2006/spreadsheetDrawing">
      <xdr:col>29</xdr:col>
      <xdr:colOff>127000</xdr:colOff>
      <xdr:row>19</xdr:row>
      <xdr:rowOff>31115</xdr:rowOff>
    </xdr:to>
    <xdr:cxnSp macro="">
      <xdr:nvCxnSpPr>
        <xdr:cNvPr id="45" name="直線コネクタ 44"/>
        <xdr:cNvCxnSpPr/>
      </xdr:nvCxnSpPr>
      <xdr:spPr>
        <a:xfrm flipV="1">
          <a:off x="565150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3175</xdr:rowOff>
    </xdr:from>
    <xdr:ext cx="758825" cy="259080"/>
    <xdr:sp macro="" textlink="">
      <xdr:nvSpPr>
        <xdr:cNvPr id="46" name="人口1人当たり決算額の推移最小値テキスト130"/>
        <xdr:cNvSpPr txBox="1"/>
      </xdr:nvSpPr>
      <xdr:spPr>
        <a:xfrm>
          <a:off x="5740400" y="33083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31115</xdr:rowOff>
    </xdr:from>
    <xdr:to xmlns:xdr="http://schemas.openxmlformats.org/drawingml/2006/spreadsheetDrawing">
      <xdr:col>30</xdr:col>
      <xdr:colOff>25400</xdr:colOff>
      <xdr:row>19</xdr:row>
      <xdr:rowOff>31115</xdr:rowOff>
    </xdr:to>
    <xdr:cxnSp macro="">
      <xdr:nvCxnSpPr>
        <xdr:cNvPr id="47" name="直線コネクタ 46"/>
        <xdr:cNvCxnSpPr/>
      </xdr:nvCxnSpPr>
      <xdr:spPr>
        <a:xfrm>
          <a:off x="5562600" y="3336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106680</xdr:rowOff>
    </xdr:from>
    <xdr:ext cx="758825" cy="259080"/>
    <xdr:sp macro="" textlink="">
      <xdr:nvSpPr>
        <xdr:cNvPr id="48" name="人口1人当たり決算額の推移最大値テキスト130"/>
        <xdr:cNvSpPr txBox="1"/>
      </xdr:nvSpPr>
      <xdr:spPr>
        <a:xfrm>
          <a:off x="5740400" y="16973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20320</xdr:rowOff>
    </xdr:from>
    <xdr:to xmlns:xdr="http://schemas.openxmlformats.org/drawingml/2006/spreadsheetDrawing">
      <xdr:col>30</xdr:col>
      <xdr:colOff>25400</xdr:colOff>
      <xdr:row>11</xdr:row>
      <xdr:rowOff>20320</xdr:rowOff>
    </xdr:to>
    <xdr:cxnSp macro="">
      <xdr:nvCxnSpPr>
        <xdr:cNvPr id="49" name="直線コネクタ 48"/>
        <xdr:cNvCxnSpPr/>
      </xdr:nvCxnSpPr>
      <xdr:spPr>
        <a:xfrm>
          <a:off x="5562600" y="1953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11</xdr:row>
      <xdr:rowOff>164465</xdr:rowOff>
    </xdr:from>
    <xdr:to xmlns:xdr="http://schemas.openxmlformats.org/drawingml/2006/spreadsheetDrawing">
      <xdr:col>29</xdr:col>
      <xdr:colOff>127000</xdr:colOff>
      <xdr:row>13</xdr:row>
      <xdr:rowOff>55245</xdr:rowOff>
    </xdr:to>
    <xdr:cxnSp macro="">
      <xdr:nvCxnSpPr>
        <xdr:cNvPr id="50" name="直線コネクタ 49"/>
        <xdr:cNvCxnSpPr/>
      </xdr:nvCxnSpPr>
      <xdr:spPr>
        <a:xfrm flipV="1">
          <a:off x="5003800" y="2098040"/>
          <a:ext cx="647700" cy="2336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48260</xdr:rowOff>
    </xdr:from>
    <xdr:ext cx="758825" cy="259080"/>
    <xdr:sp macro="" textlink="">
      <xdr:nvSpPr>
        <xdr:cNvPr id="51" name="人口1人当たり決算額の推移平均値テキスト130"/>
        <xdr:cNvSpPr txBox="1"/>
      </xdr:nvSpPr>
      <xdr:spPr>
        <a:xfrm>
          <a:off x="5740400" y="266763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76200</xdr:rowOff>
    </xdr:from>
    <xdr:to xmlns:xdr="http://schemas.openxmlformats.org/drawingml/2006/spreadsheetDrawing">
      <xdr:col>29</xdr:col>
      <xdr:colOff>177800</xdr:colOff>
      <xdr:row>16</xdr:row>
      <xdr:rowOff>6350</xdr:rowOff>
    </xdr:to>
    <xdr:sp macro="" textlink="">
      <xdr:nvSpPr>
        <xdr:cNvPr id="52" name="フローチャート: 判断 51"/>
        <xdr:cNvSpPr/>
      </xdr:nvSpPr>
      <xdr:spPr>
        <a:xfrm>
          <a:off x="5600700" y="269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55245</xdr:rowOff>
    </xdr:from>
    <xdr:to xmlns:xdr="http://schemas.openxmlformats.org/drawingml/2006/spreadsheetDrawing">
      <xdr:col>26</xdr:col>
      <xdr:colOff>50800</xdr:colOff>
      <xdr:row>13</xdr:row>
      <xdr:rowOff>80010</xdr:rowOff>
    </xdr:to>
    <xdr:cxnSp macro="">
      <xdr:nvCxnSpPr>
        <xdr:cNvPr id="53" name="直線コネクタ 52"/>
        <xdr:cNvCxnSpPr/>
      </xdr:nvCxnSpPr>
      <xdr:spPr>
        <a:xfrm flipV="1">
          <a:off x="4305300" y="233172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74930</xdr:rowOff>
    </xdr:from>
    <xdr:to xmlns:xdr="http://schemas.openxmlformats.org/drawingml/2006/spreadsheetDrawing">
      <xdr:col>26</xdr:col>
      <xdr:colOff>101600</xdr:colOff>
      <xdr:row>17</xdr:row>
      <xdr:rowOff>4445</xdr:rowOff>
    </xdr:to>
    <xdr:sp macro="" textlink="">
      <xdr:nvSpPr>
        <xdr:cNvPr id="54" name="フローチャート: 判断 53"/>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160655</xdr:rowOff>
    </xdr:from>
    <xdr:ext cx="736600" cy="259080"/>
    <xdr:sp macro="" textlink="">
      <xdr:nvSpPr>
        <xdr:cNvPr id="55" name="テキスト ボックス 54"/>
        <xdr:cNvSpPr txBox="1"/>
      </xdr:nvSpPr>
      <xdr:spPr>
        <a:xfrm>
          <a:off x="4622800" y="2951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60325</xdr:rowOff>
    </xdr:from>
    <xdr:to xmlns:xdr="http://schemas.openxmlformats.org/drawingml/2006/spreadsheetDrawing">
      <xdr:col>22</xdr:col>
      <xdr:colOff>114300</xdr:colOff>
      <xdr:row>13</xdr:row>
      <xdr:rowOff>80010</xdr:rowOff>
    </xdr:to>
    <xdr:cxnSp macro="">
      <xdr:nvCxnSpPr>
        <xdr:cNvPr id="56" name="直線コネクタ 55"/>
        <xdr:cNvCxnSpPr/>
      </xdr:nvCxnSpPr>
      <xdr:spPr>
        <a:xfrm>
          <a:off x="3606800" y="233680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128905</xdr:rowOff>
    </xdr:from>
    <xdr:to xmlns:xdr="http://schemas.openxmlformats.org/drawingml/2006/spreadsheetDrawing">
      <xdr:col>22</xdr:col>
      <xdr:colOff>165100</xdr:colOff>
      <xdr:row>17</xdr:row>
      <xdr:rowOff>59055</xdr:rowOff>
    </xdr:to>
    <xdr:sp macro="" textlink="">
      <xdr:nvSpPr>
        <xdr:cNvPr id="57" name="フローチャート: 判断 56"/>
        <xdr:cNvSpPr/>
      </xdr:nvSpPr>
      <xdr:spPr>
        <a:xfrm>
          <a:off x="42545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43815</xdr:rowOff>
    </xdr:from>
    <xdr:ext cx="762000" cy="255905"/>
    <xdr:sp macro="" textlink="">
      <xdr:nvSpPr>
        <xdr:cNvPr id="58" name="テキスト ボックス 57"/>
        <xdr:cNvSpPr txBox="1"/>
      </xdr:nvSpPr>
      <xdr:spPr>
        <a:xfrm>
          <a:off x="3924300" y="3006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60325</xdr:rowOff>
    </xdr:from>
    <xdr:to xmlns:xdr="http://schemas.openxmlformats.org/drawingml/2006/spreadsheetDrawing">
      <xdr:col>18</xdr:col>
      <xdr:colOff>177800</xdr:colOff>
      <xdr:row>13</xdr:row>
      <xdr:rowOff>71120</xdr:rowOff>
    </xdr:to>
    <xdr:cxnSp macro="">
      <xdr:nvCxnSpPr>
        <xdr:cNvPr id="59" name="直線コネクタ 58"/>
        <xdr:cNvCxnSpPr/>
      </xdr:nvCxnSpPr>
      <xdr:spPr>
        <a:xfrm flipV="1">
          <a:off x="2908300" y="233680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60" name="フローチャート: 判断 59"/>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66675</xdr:rowOff>
    </xdr:from>
    <xdr:ext cx="762000" cy="255905"/>
    <xdr:sp macro="" textlink="">
      <xdr:nvSpPr>
        <xdr:cNvPr id="61" name="テキスト ボックス 60"/>
        <xdr:cNvSpPr txBox="1"/>
      </xdr:nvSpPr>
      <xdr:spPr>
        <a:xfrm>
          <a:off x="3225800" y="3028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5080</xdr:rowOff>
    </xdr:from>
    <xdr:to xmlns:xdr="http://schemas.openxmlformats.org/drawingml/2006/spreadsheetDrawing">
      <xdr:col>15</xdr:col>
      <xdr:colOff>101600</xdr:colOff>
      <xdr:row>17</xdr:row>
      <xdr:rowOff>106680</xdr:rowOff>
    </xdr:to>
    <xdr:sp macro="" textlink="">
      <xdr:nvSpPr>
        <xdr:cNvPr id="62" name="フローチャート: 判断 61"/>
        <xdr:cNvSpPr/>
      </xdr:nvSpPr>
      <xdr:spPr>
        <a:xfrm>
          <a:off x="28575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91440</xdr:rowOff>
    </xdr:from>
    <xdr:ext cx="762000" cy="259080"/>
    <xdr:sp macro="" textlink="">
      <xdr:nvSpPr>
        <xdr:cNvPr id="63" name="テキスト ボックス 62"/>
        <xdr:cNvSpPr txBox="1"/>
      </xdr:nvSpPr>
      <xdr:spPr>
        <a:xfrm>
          <a:off x="2527300" y="305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113665</xdr:rowOff>
    </xdr:from>
    <xdr:to xmlns:xdr="http://schemas.openxmlformats.org/drawingml/2006/spreadsheetDrawing">
      <xdr:col>29</xdr:col>
      <xdr:colOff>177800</xdr:colOff>
      <xdr:row>12</xdr:row>
      <xdr:rowOff>43815</xdr:rowOff>
    </xdr:to>
    <xdr:sp macro="" textlink="">
      <xdr:nvSpPr>
        <xdr:cNvPr id="69" name="楕円 68"/>
        <xdr:cNvSpPr/>
      </xdr:nvSpPr>
      <xdr:spPr>
        <a:xfrm>
          <a:off x="5600700" y="204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130175</xdr:rowOff>
    </xdr:from>
    <xdr:ext cx="758825" cy="259080"/>
    <xdr:sp macro="" textlink="">
      <xdr:nvSpPr>
        <xdr:cNvPr id="70" name="人口1人当たり決算額の推移該当値テキスト130"/>
        <xdr:cNvSpPr txBox="1"/>
      </xdr:nvSpPr>
      <xdr:spPr>
        <a:xfrm>
          <a:off x="5740400" y="1892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4445</xdr:rowOff>
    </xdr:from>
    <xdr:to xmlns:xdr="http://schemas.openxmlformats.org/drawingml/2006/spreadsheetDrawing">
      <xdr:col>26</xdr:col>
      <xdr:colOff>101600</xdr:colOff>
      <xdr:row>13</xdr:row>
      <xdr:rowOff>106045</xdr:rowOff>
    </xdr:to>
    <xdr:sp macro="" textlink="">
      <xdr:nvSpPr>
        <xdr:cNvPr id="71" name="楕円 70"/>
        <xdr:cNvSpPr/>
      </xdr:nvSpPr>
      <xdr:spPr>
        <a:xfrm>
          <a:off x="4953000" y="228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116205</xdr:rowOff>
    </xdr:from>
    <xdr:ext cx="736600" cy="259080"/>
    <xdr:sp macro="" textlink="">
      <xdr:nvSpPr>
        <xdr:cNvPr id="72" name="テキスト ボックス 71"/>
        <xdr:cNvSpPr txBox="1"/>
      </xdr:nvSpPr>
      <xdr:spPr>
        <a:xfrm>
          <a:off x="4622800" y="2049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29210</xdr:rowOff>
    </xdr:from>
    <xdr:to xmlns:xdr="http://schemas.openxmlformats.org/drawingml/2006/spreadsheetDrawing">
      <xdr:col>22</xdr:col>
      <xdr:colOff>165100</xdr:colOff>
      <xdr:row>13</xdr:row>
      <xdr:rowOff>130810</xdr:rowOff>
    </xdr:to>
    <xdr:sp macro="" textlink="">
      <xdr:nvSpPr>
        <xdr:cNvPr id="73" name="楕円 72"/>
        <xdr:cNvSpPr/>
      </xdr:nvSpPr>
      <xdr:spPr>
        <a:xfrm>
          <a:off x="4254500" y="230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140970</xdr:rowOff>
    </xdr:from>
    <xdr:ext cx="762000" cy="259080"/>
    <xdr:sp macro="" textlink="">
      <xdr:nvSpPr>
        <xdr:cNvPr id="74" name="テキスト ボックス 73"/>
        <xdr:cNvSpPr txBox="1"/>
      </xdr:nvSpPr>
      <xdr:spPr>
        <a:xfrm>
          <a:off x="3924300" y="2074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9525</xdr:rowOff>
    </xdr:from>
    <xdr:to xmlns:xdr="http://schemas.openxmlformats.org/drawingml/2006/spreadsheetDrawing">
      <xdr:col>19</xdr:col>
      <xdr:colOff>38100</xdr:colOff>
      <xdr:row>13</xdr:row>
      <xdr:rowOff>111125</xdr:rowOff>
    </xdr:to>
    <xdr:sp macro="" textlink="">
      <xdr:nvSpPr>
        <xdr:cNvPr id="75" name="楕円 74"/>
        <xdr:cNvSpPr/>
      </xdr:nvSpPr>
      <xdr:spPr>
        <a:xfrm>
          <a:off x="3556000" y="2286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121285</xdr:rowOff>
    </xdr:from>
    <xdr:ext cx="762000" cy="255905"/>
    <xdr:sp macro="" textlink="">
      <xdr:nvSpPr>
        <xdr:cNvPr id="76" name="テキスト ボックス 75"/>
        <xdr:cNvSpPr txBox="1"/>
      </xdr:nvSpPr>
      <xdr:spPr>
        <a:xfrm>
          <a:off x="3225800" y="2054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20320</xdr:rowOff>
    </xdr:from>
    <xdr:to xmlns:xdr="http://schemas.openxmlformats.org/drawingml/2006/spreadsheetDrawing">
      <xdr:col>15</xdr:col>
      <xdr:colOff>101600</xdr:colOff>
      <xdr:row>13</xdr:row>
      <xdr:rowOff>121920</xdr:rowOff>
    </xdr:to>
    <xdr:sp macro="" textlink="">
      <xdr:nvSpPr>
        <xdr:cNvPr id="77" name="楕円 76"/>
        <xdr:cNvSpPr/>
      </xdr:nvSpPr>
      <xdr:spPr>
        <a:xfrm>
          <a:off x="2857500" y="229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132080</xdr:rowOff>
    </xdr:from>
    <xdr:ext cx="762000" cy="255905"/>
    <xdr:sp macro="" textlink="">
      <xdr:nvSpPr>
        <xdr:cNvPr id="78" name="テキスト ボックス 77"/>
        <xdr:cNvSpPr txBox="1"/>
      </xdr:nvSpPr>
      <xdr:spPr>
        <a:xfrm>
          <a:off x="2527300" y="20656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4" name="テキスト ボックス 103"/>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223520</xdr:rowOff>
    </xdr:from>
    <xdr:to xmlns:xdr="http://schemas.openxmlformats.org/drawingml/2006/spreadsheetDrawing">
      <xdr:col>29</xdr:col>
      <xdr:colOff>127000</xdr:colOff>
      <xdr:row>38</xdr:row>
      <xdr:rowOff>2540</xdr:rowOff>
    </xdr:to>
    <xdr:cxnSp macro="">
      <xdr:nvCxnSpPr>
        <xdr:cNvPr id="106" name="直線コネクタ 105"/>
        <xdr:cNvCxnSpPr/>
      </xdr:nvCxnSpPr>
      <xdr:spPr>
        <a:xfrm flipV="1">
          <a:off x="565150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58825" cy="254635"/>
    <xdr:sp macro="" textlink="">
      <xdr:nvSpPr>
        <xdr:cNvPr id="107" name="人口1人当たり決算額の推移最小値テキスト445"/>
        <xdr:cNvSpPr txBox="1"/>
      </xdr:nvSpPr>
      <xdr:spPr>
        <a:xfrm>
          <a:off x="5740400" y="744220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08" name="直線コネクタ 107"/>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137795</xdr:rowOff>
    </xdr:from>
    <xdr:ext cx="758825" cy="259715"/>
    <xdr:sp macro="" textlink="">
      <xdr:nvSpPr>
        <xdr:cNvPr id="109" name="人口1人当たり決算額の推移最大値テキスト445"/>
        <xdr:cNvSpPr txBox="1"/>
      </xdr:nvSpPr>
      <xdr:spPr>
        <a:xfrm>
          <a:off x="5740400" y="589089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223520</xdr:rowOff>
    </xdr:from>
    <xdr:to xmlns:xdr="http://schemas.openxmlformats.org/drawingml/2006/spreadsheetDrawing">
      <xdr:col>30</xdr:col>
      <xdr:colOff>25400</xdr:colOff>
      <xdr:row>33</xdr:row>
      <xdr:rowOff>223520</xdr:rowOff>
    </xdr:to>
    <xdr:cxnSp macro="">
      <xdr:nvCxnSpPr>
        <xdr:cNvPr id="110" name="直線コネクタ 109"/>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72390</xdr:rowOff>
    </xdr:from>
    <xdr:to xmlns:xdr="http://schemas.openxmlformats.org/drawingml/2006/spreadsheetDrawing">
      <xdr:col>29</xdr:col>
      <xdr:colOff>127000</xdr:colOff>
      <xdr:row>34</xdr:row>
      <xdr:rowOff>147955</xdr:rowOff>
    </xdr:to>
    <xdr:cxnSp macro="">
      <xdr:nvCxnSpPr>
        <xdr:cNvPr id="111" name="直線コネクタ 110"/>
        <xdr:cNvCxnSpPr/>
      </xdr:nvCxnSpPr>
      <xdr:spPr>
        <a:xfrm>
          <a:off x="5003800" y="633984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81915</xdr:rowOff>
    </xdr:from>
    <xdr:ext cx="758825" cy="259715"/>
    <xdr:sp macro="" textlink="">
      <xdr:nvSpPr>
        <xdr:cNvPr id="112" name="人口1人当たり決算額の推移平均値テキスト445"/>
        <xdr:cNvSpPr txBox="1"/>
      </xdr:nvSpPr>
      <xdr:spPr>
        <a:xfrm>
          <a:off x="5740400" y="6692265"/>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110490</xdr:rowOff>
    </xdr:from>
    <xdr:to xmlns:xdr="http://schemas.openxmlformats.org/drawingml/2006/spreadsheetDrawing">
      <xdr:col>29</xdr:col>
      <xdr:colOff>177800</xdr:colOff>
      <xdr:row>35</xdr:row>
      <xdr:rowOff>212725</xdr:rowOff>
    </xdr:to>
    <xdr:sp macro="" textlink="">
      <xdr:nvSpPr>
        <xdr:cNvPr id="113" name="フローチャート: 判断 112"/>
        <xdr:cNvSpPr/>
      </xdr:nvSpPr>
      <xdr:spPr>
        <a:xfrm>
          <a:off x="56007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72390</xdr:rowOff>
    </xdr:from>
    <xdr:to xmlns:xdr="http://schemas.openxmlformats.org/drawingml/2006/spreadsheetDrawing">
      <xdr:col>26</xdr:col>
      <xdr:colOff>50800</xdr:colOff>
      <xdr:row>34</xdr:row>
      <xdr:rowOff>90170</xdr:rowOff>
    </xdr:to>
    <xdr:cxnSp macro="">
      <xdr:nvCxnSpPr>
        <xdr:cNvPr id="114" name="直線コネクタ 113"/>
        <xdr:cNvCxnSpPr/>
      </xdr:nvCxnSpPr>
      <xdr:spPr>
        <a:xfrm flipV="1">
          <a:off x="4305300" y="633984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106045</xdr:rowOff>
    </xdr:from>
    <xdr:to xmlns:xdr="http://schemas.openxmlformats.org/drawingml/2006/spreadsheetDrawing">
      <xdr:col>26</xdr:col>
      <xdr:colOff>101600</xdr:colOff>
      <xdr:row>35</xdr:row>
      <xdr:rowOff>207010</xdr:rowOff>
    </xdr:to>
    <xdr:sp macro="" textlink="">
      <xdr:nvSpPr>
        <xdr:cNvPr id="115" name="フローチャート: 判断 114"/>
        <xdr:cNvSpPr/>
      </xdr:nvSpPr>
      <xdr:spPr>
        <a:xfrm>
          <a:off x="49530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192405</xdr:rowOff>
    </xdr:from>
    <xdr:ext cx="736600" cy="255905"/>
    <xdr:sp macro="" textlink="">
      <xdr:nvSpPr>
        <xdr:cNvPr id="116" name="テキスト ボックス 115"/>
        <xdr:cNvSpPr txBox="1"/>
      </xdr:nvSpPr>
      <xdr:spPr>
        <a:xfrm>
          <a:off x="4622800" y="68027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37465</xdr:rowOff>
    </xdr:from>
    <xdr:to xmlns:xdr="http://schemas.openxmlformats.org/drawingml/2006/spreadsheetDrawing">
      <xdr:col>22</xdr:col>
      <xdr:colOff>114300</xdr:colOff>
      <xdr:row>34</xdr:row>
      <xdr:rowOff>90170</xdr:rowOff>
    </xdr:to>
    <xdr:cxnSp macro="">
      <xdr:nvCxnSpPr>
        <xdr:cNvPr id="117" name="直線コネクタ 116"/>
        <xdr:cNvCxnSpPr/>
      </xdr:nvCxnSpPr>
      <xdr:spPr>
        <a:xfrm>
          <a:off x="3606800" y="630491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104775</xdr:rowOff>
    </xdr:from>
    <xdr:to xmlns:xdr="http://schemas.openxmlformats.org/drawingml/2006/spreadsheetDrawing">
      <xdr:col>22</xdr:col>
      <xdr:colOff>165100</xdr:colOff>
      <xdr:row>35</xdr:row>
      <xdr:rowOff>207010</xdr:rowOff>
    </xdr:to>
    <xdr:sp macro="" textlink="">
      <xdr:nvSpPr>
        <xdr:cNvPr id="118" name="フローチャート: 判断 117"/>
        <xdr:cNvSpPr/>
      </xdr:nvSpPr>
      <xdr:spPr>
        <a:xfrm>
          <a:off x="42545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192405</xdr:rowOff>
    </xdr:from>
    <xdr:ext cx="762000" cy="255905"/>
    <xdr:sp macro="" textlink="">
      <xdr:nvSpPr>
        <xdr:cNvPr id="119" name="テキスト ボックス 118"/>
        <xdr:cNvSpPr txBox="1"/>
      </xdr:nvSpPr>
      <xdr:spPr>
        <a:xfrm>
          <a:off x="3924300" y="6802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37465</xdr:rowOff>
    </xdr:from>
    <xdr:to xmlns:xdr="http://schemas.openxmlformats.org/drawingml/2006/spreadsheetDrawing">
      <xdr:col>18</xdr:col>
      <xdr:colOff>177800</xdr:colOff>
      <xdr:row>34</xdr:row>
      <xdr:rowOff>76835</xdr:rowOff>
    </xdr:to>
    <xdr:cxnSp macro="">
      <xdr:nvCxnSpPr>
        <xdr:cNvPr id="120" name="直線コネクタ 119"/>
        <xdr:cNvCxnSpPr/>
      </xdr:nvCxnSpPr>
      <xdr:spPr>
        <a:xfrm flipV="1">
          <a:off x="2908300" y="6304915"/>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122555</xdr:rowOff>
    </xdr:from>
    <xdr:to xmlns:xdr="http://schemas.openxmlformats.org/drawingml/2006/spreadsheetDrawing">
      <xdr:col>19</xdr:col>
      <xdr:colOff>38100</xdr:colOff>
      <xdr:row>35</xdr:row>
      <xdr:rowOff>224790</xdr:rowOff>
    </xdr:to>
    <xdr:sp macro="" textlink="">
      <xdr:nvSpPr>
        <xdr:cNvPr id="121" name="フローチャート: 判断 120"/>
        <xdr:cNvSpPr/>
      </xdr:nvSpPr>
      <xdr:spPr>
        <a:xfrm>
          <a:off x="35560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208280</xdr:rowOff>
    </xdr:from>
    <xdr:ext cx="762000" cy="259080"/>
    <xdr:sp macro="" textlink="">
      <xdr:nvSpPr>
        <xdr:cNvPr id="122" name="テキスト ボックス 121"/>
        <xdr:cNvSpPr txBox="1"/>
      </xdr:nvSpPr>
      <xdr:spPr>
        <a:xfrm>
          <a:off x="3225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128905</xdr:rowOff>
    </xdr:from>
    <xdr:to xmlns:xdr="http://schemas.openxmlformats.org/drawingml/2006/spreadsheetDrawing">
      <xdr:col>15</xdr:col>
      <xdr:colOff>101600</xdr:colOff>
      <xdr:row>35</xdr:row>
      <xdr:rowOff>231140</xdr:rowOff>
    </xdr:to>
    <xdr:sp macro="" textlink="">
      <xdr:nvSpPr>
        <xdr:cNvPr id="123" name="フローチャート: 判断 122"/>
        <xdr:cNvSpPr/>
      </xdr:nvSpPr>
      <xdr:spPr>
        <a:xfrm>
          <a:off x="28575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216535</xdr:rowOff>
    </xdr:from>
    <xdr:ext cx="762000" cy="258445"/>
    <xdr:sp macro="" textlink="">
      <xdr:nvSpPr>
        <xdr:cNvPr id="124" name="テキスト ボックス 123"/>
        <xdr:cNvSpPr txBox="1"/>
      </xdr:nvSpPr>
      <xdr:spPr>
        <a:xfrm>
          <a:off x="25273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5" name="テキスト ボックス 124"/>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96520</xdr:rowOff>
    </xdr:from>
    <xdr:to xmlns:xdr="http://schemas.openxmlformats.org/drawingml/2006/spreadsheetDrawing">
      <xdr:col>29</xdr:col>
      <xdr:colOff>177800</xdr:colOff>
      <xdr:row>34</xdr:row>
      <xdr:rowOff>198755</xdr:rowOff>
    </xdr:to>
    <xdr:sp macro="" textlink="">
      <xdr:nvSpPr>
        <xdr:cNvPr id="130" name="楕円 129"/>
        <xdr:cNvSpPr/>
      </xdr:nvSpPr>
      <xdr:spPr>
        <a:xfrm>
          <a:off x="5600700" y="6363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285115</xdr:rowOff>
    </xdr:from>
    <xdr:ext cx="758825" cy="258445"/>
    <xdr:sp macro="" textlink="">
      <xdr:nvSpPr>
        <xdr:cNvPr id="131" name="人口1人当たり決算額の推移該当値テキスト445"/>
        <xdr:cNvSpPr txBox="1"/>
      </xdr:nvSpPr>
      <xdr:spPr>
        <a:xfrm>
          <a:off x="5740400" y="62096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22860</xdr:rowOff>
    </xdr:from>
    <xdr:to xmlns:xdr="http://schemas.openxmlformats.org/drawingml/2006/spreadsheetDrawing">
      <xdr:col>26</xdr:col>
      <xdr:colOff>101600</xdr:colOff>
      <xdr:row>34</xdr:row>
      <xdr:rowOff>123825</xdr:rowOff>
    </xdr:to>
    <xdr:sp macro="" textlink="">
      <xdr:nvSpPr>
        <xdr:cNvPr id="132" name="楕円 131"/>
        <xdr:cNvSpPr/>
      </xdr:nvSpPr>
      <xdr:spPr>
        <a:xfrm>
          <a:off x="4953000" y="62903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134620</xdr:rowOff>
    </xdr:from>
    <xdr:ext cx="736600" cy="254000"/>
    <xdr:sp macro="" textlink="">
      <xdr:nvSpPr>
        <xdr:cNvPr id="133" name="テキスト ボックス 132"/>
        <xdr:cNvSpPr txBox="1"/>
      </xdr:nvSpPr>
      <xdr:spPr>
        <a:xfrm>
          <a:off x="4622800" y="60591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38735</xdr:rowOff>
    </xdr:from>
    <xdr:to xmlns:xdr="http://schemas.openxmlformats.org/drawingml/2006/spreadsheetDrawing">
      <xdr:col>22</xdr:col>
      <xdr:colOff>165100</xdr:colOff>
      <xdr:row>34</xdr:row>
      <xdr:rowOff>140970</xdr:rowOff>
    </xdr:to>
    <xdr:sp macro="" textlink="">
      <xdr:nvSpPr>
        <xdr:cNvPr id="134" name="楕円 133"/>
        <xdr:cNvSpPr/>
      </xdr:nvSpPr>
      <xdr:spPr>
        <a:xfrm>
          <a:off x="4254500" y="6306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150495</xdr:rowOff>
    </xdr:from>
    <xdr:ext cx="762000" cy="259715"/>
    <xdr:sp macro="" textlink="">
      <xdr:nvSpPr>
        <xdr:cNvPr id="135" name="テキスト ボックス 134"/>
        <xdr:cNvSpPr txBox="1"/>
      </xdr:nvSpPr>
      <xdr:spPr>
        <a:xfrm>
          <a:off x="3924300" y="60750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329565</xdr:rowOff>
    </xdr:from>
    <xdr:to xmlns:xdr="http://schemas.openxmlformats.org/drawingml/2006/spreadsheetDrawing">
      <xdr:col>19</xdr:col>
      <xdr:colOff>38100</xdr:colOff>
      <xdr:row>34</xdr:row>
      <xdr:rowOff>88900</xdr:rowOff>
    </xdr:to>
    <xdr:sp macro="" textlink="">
      <xdr:nvSpPr>
        <xdr:cNvPr id="136" name="楕円 135"/>
        <xdr:cNvSpPr/>
      </xdr:nvSpPr>
      <xdr:spPr>
        <a:xfrm>
          <a:off x="3556000" y="6254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98425</xdr:rowOff>
    </xdr:from>
    <xdr:ext cx="762000" cy="256540"/>
    <xdr:sp macro="" textlink="">
      <xdr:nvSpPr>
        <xdr:cNvPr id="137" name="テキスト ボックス 136"/>
        <xdr:cNvSpPr txBox="1"/>
      </xdr:nvSpPr>
      <xdr:spPr>
        <a:xfrm>
          <a:off x="3225800" y="6022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25400</xdr:rowOff>
    </xdr:from>
    <xdr:to xmlns:xdr="http://schemas.openxmlformats.org/drawingml/2006/spreadsheetDrawing">
      <xdr:col>15</xdr:col>
      <xdr:colOff>101600</xdr:colOff>
      <xdr:row>34</xdr:row>
      <xdr:rowOff>127635</xdr:rowOff>
    </xdr:to>
    <xdr:sp macro="" textlink="">
      <xdr:nvSpPr>
        <xdr:cNvPr id="138" name="楕円 137"/>
        <xdr:cNvSpPr/>
      </xdr:nvSpPr>
      <xdr:spPr>
        <a:xfrm>
          <a:off x="2857500" y="6292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137160</xdr:rowOff>
    </xdr:from>
    <xdr:ext cx="762000" cy="259715"/>
    <xdr:sp macro="" textlink="">
      <xdr:nvSpPr>
        <xdr:cNvPr id="139" name="テキスト ボックス 138"/>
        <xdr:cNvSpPr txBox="1"/>
      </xdr:nvSpPr>
      <xdr:spPr>
        <a:xfrm>
          <a:off x="2527300" y="60617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21,822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5905"/>
    <xdr:sp macro="" textlink="">
      <xdr:nvSpPr>
        <xdr:cNvPr id="46" name="テキスト ボックス 45"/>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5905"/>
    <xdr:sp macro="" textlink="">
      <xdr:nvSpPr>
        <xdr:cNvPr id="50" name="テキスト ボックス 49"/>
        <xdr:cNvSpPr txBox="1"/>
      </xdr:nvSpPr>
      <xdr:spPr>
        <a:xfrm>
          <a:off x="230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2455" cy="259080"/>
    <xdr:sp macro="" textlink="">
      <xdr:nvSpPr>
        <xdr:cNvPr id="54" name="テキスト ボックス 53"/>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6" name="テキスト ボックス 55"/>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36195</xdr:rowOff>
    </xdr:from>
    <xdr:to xmlns:xdr="http://schemas.openxmlformats.org/drawingml/2006/spreadsheetDrawing">
      <xdr:col>24</xdr:col>
      <xdr:colOff>62865</xdr:colOff>
      <xdr:row>39</xdr:row>
      <xdr:rowOff>59690</xdr:rowOff>
    </xdr:to>
    <xdr:cxnSp macro="">
      <xdr:nvCxnSpPr>
        <xdr:cNvPr id="58" name="直線コネクタ 57"/>
        <xdr:cNvCxnSpPr/>
      </xdr:nvCxnSpPr>
      <xdr:spPr>
        <a:xfrm flipV="1">
          <a:off x="46335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63500</xdr:rowOff>
    </xdr:from>
    <xdr:ext cx="534670" cy="255905"/>
    <xdr:sp macro="" textlink="">
      <xdr:nvSpPr>
        <xdr:cNvPr id="59" name="人件費最小値テキスト"/>
        <xdr:cNvSpPr txBox="1"/>
      </xdr:nvSpPr>
      <xdr:spPr>
        <a:xfrm>
          <a:off x="4686300" y="67500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59690</xdr:rowOff>
    </xdr:from>
    <xdr:to xmlns:xdr="http://schemas.openxmlformats.org/drawingml/2006/spreadsheetDrawing">
      <xdr:col>24</xdr:col>
      <xdr:colOff>152400</xdr:colOff>
      <xdr:row>39</xdr:row>
      <xdr:rowOff>59690</xdr:rowOff>
    </xdr:to>
    <xdr:cxnSp macro="">
      <xdr:nvCxnSpPr>
        <xdr:cNvPr id="60" name="直線コネクタ 59"/>
        <xdr:cNvCxnSpPr/>
      </xdr:nvCxnSpPr>
      <xdr:spPr>
        <a:xfrm>
          <a:off x="4546600" y="674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154940</xdr:rowOff>
    </xdr:from>
    <xdr:ext cx="534670" cy="255905"/>
    <xdr:sp macro="" textlink="">
      <xdr:nvSpPr>
        <xdr:cNvPr id="61" name="人件費最大値テキスト"/>
        <xdr:cNvSpPr txBox="1"/>
      </xdr:nvSpPr>
      <xdr:spPr>
        <a:xfrm>
          <a:off x="4686300" y="5126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36195</xdr:rowOff>
    </xdr:from>
    <xdr:to xmlns:xdr="http://schemas.openxmlformats.org/drawingml/2006/spreadsheetDrawing">
      <xdr:col>24</xdr:col>
      <xdr:colOff>152400</xdr:colOff>
      <xdr:row>31</xdr:row>
      <xdr:rowOff>36195</xdr:rowOff>
    </xdr:to>
    <xdr:cxnSp macro="">
      <xdr:nvCxnSpPr>
        <xdr:cNvPr id="62" name="直線コネクタ 61"/>
        <xdr:cNvCxnSpPr/>
      </xdr:nvCxnSpPr>
      <xdr:spPr>
        <a:xfrm>
          <a:off x="4546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84455</xdr:rowOff>
    </xdr:from>
    <xdr:to xmlns:xdr="http://schemas.openxmlformats.org/drawingml/2006/spreadsheetDrawing">
      <xdr:col>24</xdr:col>
      <xdr:colOff>63500</xdr:colOff>
      <xdr:row>34</xdr:row>
      <xdr:rowOff>56515</xdr:rowOff>
    </xdr:to>
    <xdr:cxnSp macro="">
      <xdr:nvCxnSpPr>
        <xdr:cNvPr id="63" name="直線コネクタ 62"/>
        <xdr:cNvCxnSpPr/>
      </xdr:nvCxnSpPr>
      <xdr:spPr>
        <a:xfrm flipV="1">
          <a:off x="3797300" y="5570855"/>
          <a:ext cx="8382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86360</xdr:rowOff>
    </xdr:from>
    <xdr:ext cx="534670" cy="255905"/>
    <xdr:sp macro="" textlink="">
      <xdr:nvSpPr>
        <xdr:cNvPr id="64" name="人件費平均値テキスト"/>
        <xdr:cNvSpPr txBox="1"/>
      </xdr:nvSpPr>
      <xdr:spPr>
        <a:xfrm>
          <a:off x="4686300" y="60871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107315</xdr:rowOff>
    </xdr:from>
    <xdr:to xmlns:xdr="http://schemas.openxmlformats.org/drawingml/2006/spreadsheetDrawing">
      <xdr:col>24</xdr:col>
      <xdr:colOff>114300</xdr:colOff>
      <xdr:row>36</xdr:row>
      <xdr:rowOff>37465</xdr:rowOff>
    </xdr:to>
    <xdr:sp macro="" textlink="">
      <xdr:nvSpPr>
        <xdr:cNvPr id="65" name="フローチャート: 判断 64"/>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69850</xdr:rowOff>
    </xdr:from>
    <xdr:to xmlns:xdr="http://schemas.openxmlformats.org/drawingml/2006/spreadsheetDrawing">
      <xdr:col>19</xdr:col>
      <xdr:colOff>177800</xdr:colOff>
      <xdr:row>34</xdr:row>
      <xdr:rowOff>56515</xdr:rowOff>
    </xdr:to>
    <xdr:cxnSp macro="">
      <xdr:nvCxnSpPr>
        <xdr:cNvPr id="66" name="直線コネクタ 65"/>
        <xdr:cNvCxnSpPr/>
      </xdr:nvCxnSpPr>
      <xdr:spPr>
        <a:xfrm>
          <a:off x="2908300" y="572770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139700</xdr:rowOff>
    </xdr:from>
    <xdr:to xmlns:xdr="http://schemas.openxmlformats.org/drawingml/2006/spreadsheetDrawing">
      <xdr:col>20</xdr:col>
      <xdr:colOff>38100</xdr:colOff>
      <xdr:row>37</xdr:row>
      <xdr:rowOff>69850</xdr:rowOff>
    </xdr:to>
    <xdr:sp macro="" textlink="">
      <xdr:nvSpPr>
        <xdr:cNvPr id="67" name="フローチャート: 判断 66"/>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60960</xdr:rowOff>
    </xdr:from>
    <xdr:ext cx="531495" cy="259080"/>
    <xdr:sp macro="" textlink="">
      <xdr:nvSpPr>
        <xdr:cNvPr id="68" name="テキスト ボックス 67"/>
        <xdr:cNvSpPr txBox="1"/>
      </xdr:nvSpPr>
      <xdr:spPr>
        <a:xfrm>
          <a:off x="3529965" y="640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63500</xdr:rowOff>
    </xdr:from>
    <xdr:to xmlns:xdr="http://schemas.openxmlformats.org/drawingml/2006/spreadsheetDrawing">
      <xdr:col>15</xdr:col>
      <xdr:colOff>50800</xdr:colOff>
      <xdr:row>33</xdr:row>
      <xdr:rowOff>69850</xdr:rowOff>
    </xdr:to>
    <xdr:cxnSp macro="">
      <xdr:nvCxnSpPr>
        <xdr:cNvPr id="69" name="直線コネクタ 68"/>
        <xdr:cNvCxnSpPr/>
      </xdr:nvCxnSpPr>
      <xdr:spPr>
        <a:xfrm>
          <a:off x="2019300" y="57213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70" name="フローチャート: 判断 69"/>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40640</xdr:rowOff>
    </xdr:from>
    <xdr:ext cx="531495" cy="255905"/>
    <xdr:sp macro="" textlink="">
      <xdr:nvSpPr>
        <xdr:cNvPr id="71" name="テキスト ボックス 70"/>
        <xdr:cNvSpPr txBox="1"/>
      </xdr:nvSpPr>
      <xdr:spPr>
        <a:xfrm>
          <a:off x="2640965" y="63842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43815</xdr:rowOff>
    </xdr:from>
    <xdr:to xmlns:xdr="http://schemas.openxmlformats.org/drawingml/2006/spreadsheetDrawing">
      <xdr:col>10</xdr:col>
      <xdr:colOff>114300</xdr:colOff>
      <xdr:row>33</xdr:row>
      <xdr:rowOff>63500</xdr:rowOff>
    </xdr:to>
    <xdr:cxnSp macro="">
      <xdr:nvCxnSpPr>
        <xdr:cNvPr id="72" name="直線コネクタ 71"/>
        <xdr:cNvCxnSpPr/>
      </xdr:nvCxnSpPr>
      <xdr:spPr>
        <a:xfrm>
          <a:off x="1130300" y="57016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139700</xdr:rowOff>
    </xdr:from>
    <xdr:to xmlns:xdr="http://schemas.openxmlformats.org/drawingml/2006/spreadsheetDrawing">
      <xdr:col>10</xdr:col>
      <xdr:colOff>165100</xdr:colOff>
      <xdr:row>37</xdr:row>
      <xdr:rowOff>69850</xdr:rowOff>
    </xdr:to>
    <xdr:sp macro="" textlink="">
      <xdr:nvSpPr>
        <xdr:cNvPr id="73" name="フローチャート: 判断 72"/>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60960</xdr:rowOff>
    </xdr:from>
    <xdr:ext cx="531495" cy="259080"/>
    <xdr:sp macro="" textlink="">
      <xdr:nvSpPr>
        <xdr:cNvPr id="74" name="テキスト ボックス 73"/>
        <xdr:cNvSpPr txBox="1"/>
      </xdr:nvSpPr>
      <xdr:spPr>
        <a:xfrm>
          <a:off x="1751965" y="640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161925</xdr:rowOff>
    </xdr:from>
    <xdr:to xmlns:xdr="http://schemas.openxmlformats.org/drawingml/2006/spreadsheetDrawing">
      <xdr:col>6</xdr:col>
      <xdr:colOff>38100</xdr:colOff>
      <xdr:row>37</xdr:row>
      <xdr:rowOff>92075</xdr:rowOff>
    </xdr:to>
    <xdr:sp macro="" textlink="">
      <xdr:nvSpPr>
        <xdr:cNvPr id="75" name="フローチャート: 判断 74"/>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83185</xdr:rowOff>
    </xdr:from>
    <xdr:ext cx="531495" cy="259080"/>
    <xdr:sp macro="" textlink="">
      <xdr:nvSpPr>
        <xdr:cNvPr id="76" name="テキスト ボックス 75"/>
        <xdr:cNvSpPr txBox="1"/>
      </xdr:nvSpPr>
      <xdr:spPr>
        <a:xfrm>
          <a:off x="862965" y="6426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33655</xdr:rowOff>
    </xdr:from>
    <xdr:to xmlns:xdr="http://schemas.openxmlformats.org/drawingml/2006/spreadsheetDrawing">
      <xdr:col>24</xdr:col>
      <xdr:colOff>114300</xdr:colOff>
      <xdr:row>32</xdr:row>
      <xdr:rowOff>135255</xdr:rowOff>
    </xdr:to>
    <xdr:sp macro="" textlink="">
      <xdr:nvSpPr>
        <xdr:cNvPr id="82" name="楕円 81"/>
        <xdr:cNvSpPr/>
      </xdr:nvSpPr>
      <xdr:spPr>
        <a:xfrm>
          <a:off x="45847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56515</xdr:rowOff>
    </xdr:from>
    <xdr:ext cx="534670" cy="258445"/>
    <xdr:sp macro="" textlink="">
      <xdr:nvSpPr>
        <xdr:cNvPr id="83" name="人件費該当値テキスト"/>
        <xdr:cNvSpPr txBox="1"/>
      </xdr:nvSpPr>
      <xdr:spPr>
        <a:xfrm>
          <a:off x="4686300" y="5371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6350</xdr:rowOff>
    </xdr:from>
    <xdr:to xmlns:xdr="http://schemas.openxmlformats.org/drawingml/2006/spreadsheetDrawing">
      <xdr:col>20</xdr:col>
      <xdr:colOff>38100</xdr:colOff>
      <xdr:row>34</xdr:row>
      <xdr:rowOff>107315</xdr:rowOff>
    </xdr:to>
    <xdr:sp macro="" textlink="">
      <xdr:nvSpPr>
        <xdr:cNvPr id="84" name="楕円 83"/>
        <xdr:cNvSpPr/>
      </xdr:nvSpPr>
      <xdr:spPr>
        <a:xfrm>
          <a:off x="3746500" y="5835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123825</xdr:rowOff>
    </xdr:from>
    <xdr:ext cx="531495" cy="255905"/>
    <xdr:sp macro="" textlink="">
      <xdr:nvSpPr>
        <xdr:cNvPr id="85" name="テキスト ボックス 84"/>
        <xdr:cNvSpPr txBox="1"/>
      </xdr:nvSpPr>
      <xdr:spPr>
        <a:xfrm>
          <a:off x="3529965" y="5610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19050</xdr:rowOff>
    </xdr:from>
    <xdr:to xmlns:xdr="http://schemas.openxmlformats.org/drawingml/2006/spreadsheetDrawing">
      <xdr:col>15</xdr:col>
      <xdr:colOff>101600</xdr:colOff>
      <xdr:row>33</xdr:row>
      <xdr:rowOff>120650</xdr:rowOff>
    </xdr:to>
    <xdr:sp macro="" textlink="">
      <xdr:nvSpPr>
        <xdr:cNvPr id="86" name="楕円 85"/>
        <xdr:cNvSpPr/>
      </xdr:nvSpPr>
      <xdr:spPr>
        <a:xfrm>
          <a:off x="28575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137160</xdr:rowOff>
    </xdr:from>
    <xdr:ext cx="531495" cy="259080"/>
    <xdr:sp macro="" textlink="">
      <xdr:nvSpPr>
        <xdr:cNvPr id="87" name="テキスト ボックス 86"/>
        <xdr:cNvSpPr txBox="1"/>
      </xdr:nvSpPr>
      <xdr:spPr>
        <a:xfrm>
          <a:off x="2640965" y="5452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12065</xdr:rowOff>
    </xdr:from>
    <xdr:to xmlns:xdr="http://schemas.openxmlformats.org/drawingml/2006/spreadsheetDrawing">
      <xdr:col>10</xdr:col>
      <xdr:colOff>165100</xdr:colOff>
      <xdr:row>33</xdr:row>
      <xdr:rowOff>113665</xdr:rowOff>
    </xdr:to>
    <xdr:sp macro="" textlink="">
      <xdr:nvSpPr>
        <xdr:cNvPr id="88" name="楕円 87"/>
        <xdr:cNvSpPr/>
      </xdr:nvSpPr>
      <xdr:spPr>
        <a:xfrm>
          <a:off x="19685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31</xdr:row>
      <xdr:rowOff>130175</xdr:rowOff>
    </xdr:from>
    <xdr:ext cx="531495" cy="259080"/>
    <xdr:sp macro="" textlink="">
      <xdr:nvSpPr>
        <xdr:cNvPr id="89" name="テキスト ボックス 88"/>
        <xdr:cNvSpPr txBox="1"/>
      </xdr:nvSpPr>
      <xdr:spPr>
        <a:xfrm>
          <a:off x="1751965" y="544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164465</xdr:rowOff>
    </xdr:from>
    <xdr:to xmlns:xdr="http://schemas.openxmlformats.org/drawingml/2006/spreadsheetDrawing">
      <xdr:col>6</xdr:col>
      <xdr:colOff>38100</xdr:colOff>
      <xdr:row>33</xdr:row>
      <xdr:rowOff>94615</xdr:rowOff>
    </xdr:to>
    <xdr:sp macro="" textlink="">
      <xdr:nvSpPr>
        <xdr:cNvPr id="90" name="楕円 89"/>
        <xdr:cNvSpPr/>
      </xdr:nvSpPr>
      <xdr:spPr>
        <a:xfrm>
          <a:off x="1079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111125</xdr:rowOff>
    </xdr:from>
    <xdr:ext cx="531495" cy="255905"/>
    <xdr:sp macro="" textlink="">
      <xdr:nvSpPr>
        <xdr:cNvPr id="91" name="テキスト ボックス 90"/>
        <xdr:cNvSpPr txBox="1"/>
      </xdr:nvSpPr>
      <xdr:spPr>
        <a:xfrm>
          <a:off x="862965" y="5426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5905"/>
    <xdr:sp macro="" textlink="">
      <xdr:nvSpPr>
        <xdr:cNvPr id="102" name="テキスト ボックス 101"/>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139700</xdr:rowOff>
    </xdr:from>
    <xdr:to xmlns:xdr="http://schemas.openxmlformats.org/drawingml/2006/spreadsheetDrawing">
      <xdr:col>28</xdr:col>
      <xdr:colOff>114300</xdr:colOff>
      <xdr:row>59</xdr:row>
      <xdr:rowOff>139700</xdr:rowOff>
    </xdr:to>
    <xdr:cxnSp macro="">
      <xdr:nvCxnSpPr>
        <xdr:cNvPr id="103" name="直線コネクタ 102"/>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168910</xdr:rowOff>
    </xdr:from>
    <xdr:ext cx="531495" cy="255905"/>
    <xdr:sp macro="" textlink="">
      <xdr:nvSpPr>
        <xdr:cNvPr id="104" name="テキスト ボックス 103"/>
        <xdr:cNvSpPr txBox="1"/>
      </xdr:nvSpPr>
      <xdr:spPr>
        <a:xfrm>
          <a:off x="230505" y="10113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5" name="直線コネクタ 104"/>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5905"/>
    <xdr:sp macro="" textlink="">
      <xdr:nvSpPr>
        <xdr:cNvPr id="106" name="テキスト ボックス 105"/>
        <xdr:cNvSpPr txBox="1"/>
      </xdr:nvSpPr>
      <xdr:spPr>
        <a:xfrm>
          <a:off x="230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82550</xdr:rowOff>
    </xdr:from>
    <xdr:to xmlns:xdr="http://schemas.openxmlformats.org/drawingml/2006/spreadsheetDrawing">
      <xdr:col>28</xdr:col>
      <xdr:colOff>114300</xdr:colOff>
      <xdr:row>56</xdr:row>
      <xdr:rowOff>82550</xdr:rowOff>
    </xdr:to>
    <xdr:cxnSp macro="">
      <xdr:nvCxnSpPr>
        <xdr:cNvPr id="107" name="直線コネクタ 106"/>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111760</xdr:rowOff>
    </xdr:from>
    <xdr:ext cx="531495" cy="255905"/>
    <xdr:sp macro="" textlink="">
      <xdr:nvSpPr>
        <xdr:cNvPr id="108" name="テキスト ボックス 107"/>
        <xdr:cNvSpPr txBox="1"/>
      </xdr:nvSpPr>
      <xdr:spPr>
        <a:xfrm>
          <a:off x="23050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5905"/>
    <xdr:sp macro="" textlink="">
      <xdr:nvSpPr>
        <xdr:cNvPr id="110" name="テキスト ボックス 109"/>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25400</xdr:rowOff>
    </xdr:from>
    <xdr:to xmlns:xdr="http://schemas.openxmlformats.org/drawingml/2006/spreadsheetDrawing">
      <xdr:col>28</xdr:col>
      <xdr:colOff>114300</xdr:colOff>
      <xdr:row>53</xdr:row>
      <xdr:rowOff>25400</xdr:rowOff>
    </xdr:to>
    <xdr:cxnSp macro="">
      <xdr:nvCxnSpPr>
        <xdr:cNvPr id="111" name="直線コネクタ 110"/>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54610</xdr:rowOff>
    </xdr:from>
    <xdr:ext cx="531495" cy="255905"/>
    <xdr:sp macro="" textlink="">
      <xdr:nvSpPr>
        <xdr:cNvPr id="112" name="テキスト ボックス 111"/>
        <xdr:cNvSpPr txBox="1"/>
      </xdr:nvSpPr>
      <xdr:spPr>
        <a:xfrm>
          <a:off x="230505" y="8970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13" name="直線コネクタ 11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50</xdr:row>
      <xdr:rowOff>111760</xdr:rowOff>
    </xdr:from>
    <xdr:ext cx="531495" cy="255905"/>
    <xdr:sp macro="" textlink="">
      <xdr:nvSpPr>
        <xdr:cNvPr id="114" name="テキスト ボックス 113"/>
        <xdr:cNvSpPr txBox="1"/>
      </xdr:nvSpPr>
      <xdr:spPr>
        <a:xfrm>
          <a:off x="230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139700</xdr:rowOff>
    </xdr:from>
    <xdr:to xmlns:xdr="http://schemas.openxmlformats.org/drawingml/2006/spreadsheetDrawing">
      <xdr:col>28</xdr:col>
      <xdr:colOff>114300</xdr:colOff>
      <xdr:row>49</xdr:row>
      <xdr:rowOff>139700</xdr:rowOff>
    </xdr:to>
    <xdr:cxnSp macro="">
      <xdr:nvCxnSpPr>
        <xdr:cNvPr id="115" name="直線コネクタ 114"/>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168910</xdr:rowOff>
    </xdr:from>
    <xdr:ext cx="592455" cy="255905"/>
    <xdr:sp macro="" textlink="">
      <xdr:nvSpPr>
        <xdr:cNvPr id="116" name="テキスト ボックス 115"/>
        <xdr:cNvSpPr txBox="1"/>
      </xdr:nvSpPr>
      <xdr:spPr>
        <a:xfrm>
          <a:off x="166370" y="8398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8" name="テキスト ボックス 117"/>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152400</xdr:rowOff>
    </xdr:from>
    <xdr:to xmlns:xdr="http://schemas.openxmlformats.org/drawingml/2006/spreadsheetDrawing">
      <xdr:col>24</xdr:col>
      <xdr:colOff>62865</xdr:colOff>
      <xdr:row>58</xdr:row>
      <xdr:rowOff>97790</xdr:rowOff>
    </xdr:to>
    <xdr:cxnSp macro="">
      <xdr:nvCxnSpPr>
        <xdr:cNvPr id="120" name="直線コネクタ 119"/>
        <xdr:cNvCxnSpPr/>
      </xdr:nvCxnSpPr>
      <xdr:spPr>
        <a:xfrm flipV="1">
          <a:off x="4633595" y="872490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101600</xdr:rowOff>
    </xdr:from>
    <xdr:ext cx="534670" cy="259080"/>
    <xdr:sp macro="" textlink="">
      <xdr:nvSpPr>
        <xdr:cNvPr id="121" name="物件費最小値テキスト"/>
        <xdr:cNvSpPr txBox="1"/>
      </xdr:nvSpPr>
      <xdr:spPr>
        <a:xfrm>
          <a:off x="4686300" y="1004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97790</xdr:rowOff>
    </xdr:from>
    <xdr:to xmlns:xdr="http://schemas.openxmlformats.org/drawingml/2006/spreadsheetDrawing">
      <xdr:col>24</xdr:col>
      <xdr:colOff>152400</xdr:colOff>
      <xdr:row>58</xdr:row>
      <xdr:rowOff>97790</xdr:rowOff>
    </xdr:to>
    <xdr:cxnSp macro="">
      <xdr:nvCxnSpPr>
        <xdr:cNvPr id="122" name="直線コネクタ 121"/>
        <xdr:cNvCxnSpPr/>
      </xdr:nvCxnSpPr>
      <xdr:spPr>
        <a:xfrm>
          <a:off x="4546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99060</xdr:rowOff>
    </xdr:from>
    <xdr:ext cx="534670" cy="255905"/>
    <xdr:sp macro="" textlink="">
      <xdr:nvSpPr>
        <xdr:cNvPr id="123" name="物件費最大値テキスト"/>
        <xdr:cNvSpPr txBox="1"/>
      </xdr:nvSpPr>
      <xdr:spPr>
        <a:xfrm>
          <a:off x="4686300" y="85001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152400</xdr:rowOff>
    </xdr:from>
    <xdr:to xmlns:xdr="http://schemas.openxmlformats.org/drawingml/2006/spreadsheetDrawing">
      <xdr:col>24</xdr:col>
      <xdr:colOff>152400</xdr:colOff>
      <xdr:row>50</xdr:row>
      <xdr:rowOff>152400</xdr:rowOff>
    </xdr:to>
    <xdr:cxnSp macro="">
      <xdr:nvCxnSpPr>
        <xdr:cNvPr id="124" name="直線コネクタ 123"/>
        <xdr:cNvCxnSpPr/>
      </xdr:nvCxnSpPr>
      <xdr:spPr>
        <a:xfrm>
          <a:off x="4546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123825</xdr:rowOff>
    </xdr:from>
    <xdr:to xmlns:xdr="http://schemas.openxmlformats.org/drawingml/2006/spreadsheetDrawing">
      <xdr:col>24</xdr:col>
      <xdr:colOff>63500</xdr:colOff>
      <xdr:row>54</xdr:row>
      <xdr:rowOff>88900</xdr:rowOff>
    </xdr:to>
    <xdr:cxnSp macro="">
      <xdr:nvCxnSpPr>
        <xdr:cNvPr id="125" name="直線コネクタ 124"/>
        <xdr:cNvCxnSpPr/>
      </xdr:nvCxnSpPr>
      <xdr:spPr>
        <a:xfrm flipV="1">
          <a:off x="3797300" y="921067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83820</xdr:rowOff>
    </xdr:from>
    <xdr:ext cx="534670" cy="259080"/>
    <xdr:sp macro="" textlink="">
      <xdr:nvSpPr>
        <xdr:cNvPr id="126" name="物件費平均値テキスト"/>
        <xdr:cNvSpPr txBox="1"/>
      </xdr:nvSpPr>
      <xdr:spPr>
        <a:xfrm>
          <a:off x="4686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105410</xdr:rowOff>
    </xdr:from>
    <xdr:to xmlns:xdr="http://schemas.openxmlformats.org/drawingml/2006/spreadsheetDrawing">
      <xdr:col>24</xdr:col>
      <xdr:colOff>114300</xdr:colOff>
      <xdr:row>56</xdr:row>
      <xdr:rowOff>35560</xdr:rowOff>
    </xdr:to>
    <xdr:sp macro="" textlink="">
      <xdr:nvSpPr>
        <xdr:cNvPr id="127" name="フローチャート: 判断 126"/>
        <xdr:cNvSpPr/>
      </xdr:nvSpPr>
      <xdr:spPr>
        <a:xfrm>
          <a:off x="45847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2540</xdr:rowOff>
    </xdr:from>
    <xdr:to xmlns:xdr="http://schemas.openxmlformats.org/drawingml/2006/spreadsheetDrawing">
      <xdr:col>19</xdr:col>
      <xdr:colOff>177800</xdr:colOff>
      <xdr:row>54</xdr:row>
      <xdr:rowOff>88900</xdr:rowOff>
    </xdr:to>
    <xdr:cxnSp macro="">
      <xdr:nvCxnSpPr>
        <xdr:cNvPr id="128" name="直線コネクタ 127"/>
        <xdr:cNvCxnSpPr/>
      </xdr:nvCxnSpPr>
      <xdr:spPr>
        <a:xfrm>
          <a:off x="2908300" y="908939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5080</xdr:rowOff>
    </xdr:from>
    <xdr:to xmlns:xdr="http://schemas.openxmlformats.org/drawingml/2006/spreadsheetDrawing">
      <xdr:col>20</xdr:col>
      <xdr:colOff>38100</xdr:colOff>
      <xdr:row>56</xdr:row>
      <xdr:rowOff>106680</xdr:rowOff>
    </xdr:to>
    <xdr:sp macro="" textlink="">
      <xdr:nvSpPr>
        <xdr:cNvPr id="129" name="フローチャート: 判断 128"/>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97790</xdr:rowOff>
    </xdr:from>
    <xdr:ext cx="531495" cy="255905"/>
    <xdr:sp macro="" textlink="">
      <xdr:nvSpPr>
        <xdr:cNvPr id="130" name="テキスト ボックス 129"/>
        <xdr:cNvSpPr txBox="1"/>
      </xdr:nvSpPr>
      <xdr:spPr>
        <a:xfrm>
          <a:off x="3529965" y="9698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2540</xdr:rowOff>
    </xdr:from>
    <xdr:to xmlns:xdr="http://schemas.openxmlformats.org/drawingml/2006/spreadsheetDrawing">
      <xdr:col>15</xdr:col>
      <xdr:colOff>50800</xdr:colOff>
      <xdr:row>54</xdr:row>
      <xdr:rowOff>95885</xdr:rowOff>
    </xdr:to>
    <xdr:cxnSp macro="">
      <xdr:nvCxnSpPr>
        <xdr:cNvPr id="131" name="直線コネクタ 130"/>
        <xdr:cNvCxnSpPr/>
      </xdr:nvCxnSpPr>
      <xdr:spPr>
        <a:xfrm flipV="1">
          <a:off x="2019300" y="9089390"/>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27940</xdr:rowOff>
    </xdr:from>
    <xdr:to xmlns:xdr="http://schemas.openxmlformats.org/drawingml/2006/spreadsheetDrawing">
      <xdr:col>15</xdr:col>
      <xdr:colOff>101600</xdr:colOff>
      <xdr:row>55</xdr:row>
      <xdr:rowOff>129540</xdr:rowOff>
    </xdr:to>
    <xdr:sp macro="" textlink="">
      <xdr:nvSpPr>
        <xdr:cNvPr id="132" name="フローチャート: 判断 131"/>
        <xdr:cNvSpPr/>
      </xdr:nvSpPr>
      <xdr:spPr>
        <a:xfrm>
          <a:off x="28575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120650</xdr:rowOff>
    </xdr:from>
    <xdr:ext cx="531495" cy="255905"/>
    <xdr:sp macro="" textlink="">
      <xdr:nvSpPr>
        <xdr:cNvPr id="133" name="テキスト ボックス 132"/>
        <xdr:cNvSpPr txBox="1"/>
      </xdr:nvSpPr>
      <xdr:spPr>
        <a:xfrm>
          <a:off x="2640965" y="9550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95885</xdr:rowOff>
    </xdr:from>
    <xdr:to xmlns:xdr="http://schemas.openxmlformats.org/drawingml/2006/spreadsheetDrawing">
      <xdr:col>10</xdr:col>
      <xdr:colOff>114300</xdr:colOff>
      <xdr:row>55</xdr:row>
      <xdr:rowOff>170180</xdr:rowOff>
    </xdr:to>
    <xdr:cxnSp macro="">
      <xdr:nvCxnSpPr>
        <xdr:cNvPr id="134" name="直線コネクタ 133"/>
        <xdr:cNvCxnSpPr/>
      </xdr:nvCxnSpPr>
      <xdr:spPr>
        <a:xfrm flipV="1">
          <a:off x="1130300" y="935418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149860</xdr:rowOff>
    </xdr:from>
    <xdr:to xmlns:xdr="http://schemas.openxmlformats.org/drawingml/2006/spreadsheetDrawing">
      <xdr:col>10</xdr:col>
      <xdr:colOff>165100</xdr:colOff>
      <xdr:row>56</xdr:row>
      <xdr:rowOff>80010</xdr:rowOff>
    </xdr:to>
    <xdr:sp macro="" textlink="">
      <xdr:nvSpPr>
        <xdr:cNvPr id="135" name="フローチャート: 判断 134"/>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71120</xdr:rowOff>
    </xdr:from>
    <xdr:ext cx="531495" cy="259080"/>
    <xdr:sp macro="" textlink="">
      <xdr:nvSpPr>
        <xdr:cNvPr id="136" name="テキスト ボックス 135"/>
        <xdr:cNvSpPr txBox="1"/>
      </xdr:nvSpPr>
      <xdr:spPr>
        <a:xfrm>
          <a:off x="1751965" y="9672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10795</xdr:rowOff>
    </xdr:from>
    <xdr:to xmlns:xdr="http://schemas.openxmlformats.org/drawingml/2006/spreadsheetDrawing">
      <xdr:col>6</xdr:col>
      <xdr:colOff>38100</xdr:colOff>
      <xdr:row>57</xdr:row>
      <xdr:rowOff>112395</xdr:rowOff>
    </xdr:to>
    <xdr:sp macro="" textlink="">
      <xdr:nvSpPr>
        <xdr:cNvPr id="137" name="フローチャート: 判断 136"/>
        <xdr:cNvSpPr/>
      </xdr:nvSpPr>
      <xdr:spPr>
        <a:xfrm>
          <a:off x="1079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103505</xdr:rowOff>
    </xdr:from>
    <xdr:ext cx="531495" cy="259080"/>
    <xdr:sp macro="" textlink="">
      <xdr:nvSpPr>
        <xdr:cNvPr id="138" name="テキスト ボックス 137"/>
        <xdr:cNvSpPr txBox="1"/>
      </xdr:nvSpPr>
      <xdr:spPr>
        <a:xfrm>
          <a:off x="862965" y="9876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73025</xdr:rowOff>
    </xdr:from>
    <xdr:to xmlns:xdr="http://schemas.openxmlformats.org/drawingml/2006/spreadsheetDrawing">
      <xdr:col>24</xdr:col>
      <xdr:colOff>114300</xdr:colOff>
      <xdr:row>54</xdr:row>
      <xdr:rowOff>3175</xdr:rowOff>
    </xdr:to>
    <xdr:sp macro="" textlink="">
      <xdr:nvSpPr>
        <xdr:cNvPr id="144" name="楕円 143"/>
        <xdr:cNvSpPr/>
      </xdr:nvSpPr>
      <xdr:spPr>
        <a:xfrm>
          <a:off x="4584700" y="91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95885</xdr:rowOff>
    </xdr:from>
    <xdr:ext cx="534670" cy="259080"/>
    <xdr:sp macro="" textlink="">
      <xdr:nvSpPr>
        <xdr:cNvPr id="145" name="物件費該当値テキスト"/>
        <xdr:cNvSpPr txBox="1"/>
      </xdr:nvSpPr>
      <xdr:spPr>
        <a:xfrm>
          <a:off x="4686300" y="9011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38100</xdr:rowOff>
    </xdr:from>
    <xdr:to xmlns:xdr="http://schemas.openxmlformats.org/drawingml/2006/spreadsheetDrawing">
      <xdr:col>20</xdr:col>
      <xdr:colOff>38100</xdr:colOff>
      <xdr:row>54</xdr:row>
      <xdr:rowOff>139700</xdr:rowOff>
    </xdr:to>
    <xdr:sp macro="" textlink="">
      <xdr:nvSpPr>
        <xdr:cNvPr id="146" name="楕円 145"/>
        <xdr:cNvSpPr/>
      </xdr:nvSpPr>
      <xdr:spPr>
        <a:xfrm>
          <a:off x="37465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156210</xdr:rowOff>
    </xdr:from>
    <xdr:ext cx="531495" cy="255905"/>
    <xdr:sp macro="" textlink="">
      <xdr:nvSpPr>
        <xdr:cNvPr id="147" name="テキスト ボックス 146"/>
        <xdr:cNvSpPr txBox="1"/>
      </xdr:nvSpPr>
      <xdr:spPr>
        <a:xfrm>
          <a:off x="3529965" y="90716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123190</xdr:rowOff>
    </xdr:from>
    <xdr:to xmlns:xdr="http://schemas.openxmlformats.org/drawingml/2006/spreadsheetDrawing">
      <xdr:col>15</xdr:col>
      <xdr:colOff>101600</xdr:colOff>
      <xdr:row>53</xdr:row>
      <xdr:rowOff>53340</xdr:rowOff>
    </xdr:to>
    <xdr:sp macro="" textlink="">
      <xdr:nvSpPr>
        <xdr:cNvPr id="148" name="楕円 147"/>
        <xdr:cNvSpPr/>
      </xdr:nvSpPr>
      <xdr:spPr>
        <a:xfrm>
          <a:off x="2857500" y="903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51</xdr:row>
      <xdr:rowOff>69850</xdr:rowOff>
    </xdr:from>
    <xdr:ext cx="531495" cy="259080"/>
    <xdr:sp macro="" textlink="">
      <xdr:nvSpPr>
        <xdr:cNvPr id="149" name="テキスト ボックス 148"/>
        <xdr:cNvSpPr txBox="1"/>
      </xdr:nvSpPr>
      <xdr:spPr>
        <a:xfrm>
          <a:off x="2640965" y="8813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45085</xdr:rowOff>
    </xdr:from>
    <xdr:to xmlns:xdr="http://schemas.openxmlformats.org/drawingml/2006/spreadsheetDrawing">
      <xdr:col>10</xdr:col>
      <xdr:colOff>165100</xdr:colOff>
      <xdr:row>54</xdr:row>
      <xdr:rowOff>146685</xdr:rowOff>
    </xdr:to>
    <xdr:sp macro="" textlink="">
      <xdr:nvSpPr>
        <xdr:cNvPr id="150" name="楕円 149"/>
        <xdr:cNvSpPr/>
      </xdr:nvSpPr>
      <xdr:spPr>
        <a:xfrm>
          <a:off x="19685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163195</xdr:rowOff>
    </xdr:from>
    <xdr:ext cx="531495" cy="259080"/>
    <xdr:sp macro="" textlink="">
      <xdr:nvSpPr>
        <xdr:cNvPr id="151" name="テキスト ボックス 150"/>
        <xdr:cNvSpPr txBox="1"/>
      </xdr:nvSpPr>
      <xdr:spPr>
        <a:xfrm>
          <a:off x="1751965" y="9078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119380</xdr:rowOff>
    </xdr:from>
    <xdr:to xmlns:xdr="http://schemas.openxmlformats.org/drawingml/2006/spreadsheetDrawing">
      <xdr:col>6</xdr:col>
      <xdr:colOff>38100</xdr:colOff>
      <xdr:row>56</xdr:row>
      <xdr:rowOff>49530</xdr:rowOff>
    </xdr:to>
    <xdr:sp macro="" textlink="">
      <xdr:nvSpPr>
        <xdr:cNvPr id="152" name="楕円 151"/>
        <xdr:cNvSpPr/>
      </xdr:nvSpPr>
      <xdr:spPr>
        <a:xfrm>
          <a:off x="10795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66040</xdr:rowOff>
    </xdr:from>
    <xdr:ext cx="531495" cy="255905"/>
    <xdr:sp macro="" textlink="">
      <xdr:nvSpPr>
        <xdr:cNvPr id="153" name="テキスト ボックス 152"/>
        <xdr:cNvSpPr txBox="1"/>
      </xdr:nvSpPr>
      <xdr:spPr>
        <a:xfrm>
          <a:off x="862965" y="93243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62" name="テキスト ボックス 161"/>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4" name="直線コネクタ 16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745" cy="255905"/>
    <xdr:sp macro="" textlink="">
      <xdr:nvSpPr>
        <xdr:cNvPr id="165" name="テキスト ボックス 164"/>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6" name="直線コネクタ 16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905"/>
    <xdr:sp macro="" textlink="">
      <xdr:nvSpPr>
        <xdr:cNvPr id="167" name="テキスト ボックス 166"/>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8" name="直線コネクタ 16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905"/>
    <xdr:sp macro="" textlink="">
      <xdr:nvSpPr>
        <xdr:cNvPr id="169" name="テキスト ボックス 168"/>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70" name="直線コネクタ 16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905"/>
    <xdr:sp macro="" textlink="">
      <xdr:nvSpPr>
        <xdr:cNvPr id="171" name="テキスト ボックス 170"/>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73" name="テキスト ボックス 172"/>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86995</xdr:rowOff>
    </xdr:from>
    <xdr:to xmlns:xdr="http://schemas.openxmlformats.org/drawingml/2006/spreadsheetDrawing">
      <xdr:col>24</xdr:col>
      <xdr:colOff>62865</xdr:colOff>
      <xdr:row>78</xdr:row>
      <xdr:rowOff>128905</xdr:rowOff>
    </xdr:to>
    <xdr:cxnSp macro="">
      <xdr:nvCxnSpPr>
        <xdr:cNvPr id="175" name="直線コネクタ 174"/>
        <xdr:cNvCxnSpPr/>
      </xdr:nvCxnSpPr>
      <xdr:spPr>
        <a:xfrm flipV="1">
          <a:off x="46335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132715</xdr:rowOff>
    </xdr:from>
    <xdr:ext cx="378460" cy="255905"/>
    <xdr:sp macro="" textlink="">
      <xdr:nvSpPr>
        <xdr:cNvPr id="176" name="維持補修費最小値テキスト"/>
        <xdr:cNvSpPr txBox="1"/>
      </xdr:nvSpPr>
      <xdr:spPr>
        <a:xfrm>
          <a:off x="4686300" y="135058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128905</xdr:rowOff>
    </xdr:from>
    <xdr:to xmlns:xdr="http://schemas.openxmlformats.org/drawingml/2006/spreadsheetDrawing">
      <xdr:col>24</xdr:col>
      <xdr:colOff>152400</xdr:colOff>
      <xdr:row>78</xdr:row>
      <xdr:rowOff>128905</xdr:rowOff>
    </xdr:to>
    <xdr:cxnSp macro="">
      <xdr:nvCxnSpPr>
        <xdr:cNvPr id="177" name="直線コネクタ 176"/>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33655</xdr:rowOff>
    </xdr:from>
    <xdr:ext cx="534670" cy="258445"/>
    <xdr:sp macro="" textlink="">
      <xdr:nvSpPr>
        <xdr:cNvPr id="178" name="維持補修費最大値テキスト"/>
        <xdr:cNvSpPr txBox="1"/>
      </xdr:nvSpPr>
      <xdr:spPr>
        <a:xfrm>
          <a:off x="4686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86995</xdr:rowOff>
    </xdr:from>
    <xdr:to xmlns:xdr="http://schemas.openxmlformats.org/drawingml/2006/spreadsheetDrawing">
      <xdr:col>24</xdr:col>
      <xdr:colOff>152400</xdr:colOff>
      <xdr:row>70</xdr:row>
      <xdr:rowOff>86995</xdr:rowOff>
    </xdr:to>
    <xdr:cxnSp macro="">
      <xdr:nvCxnSpPr>
        <xdr:cNvPr id="179" name="直線コネクタ 178"/>
        <xdr:cNvCxnSpPr/>
      </xdr:nvCxnSpPr>
      <xdr:spPr>
        <a:xfrm>
          <a:off x="4546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52070</xdr:rowOff>
    </xdr:from>
    <xdr:to xmlns:xdr="http://schemas.openxmlformats.org/drawingml/2006/spreadsheetDrawing">
      <xdr:col>24</xdr:col>
      <xdr:colOff>63500</xdr:colOff>
      <xdr:row>77</xdr:row>
      <xdr:rowOff>70485</xdr:rowOff>
    </xdr:to>
    <xdr:cxnSp macro="">
      <xdr:nvCxnSpPr>
        <xdr:cNvPr id="180" name="直線コネクタ 179"/>
        <xdr:cNvCxnSpPr/>
      </xdr:nvCxnSpPr>
      <xdr:spPr>
        <a:xfrm flipV="1">
          <a:off x="3797300" y="132537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166370</xdr:rowOff>
    </xdr:from>
    <xdr:ext cx="469900" cy="255905"/>
    <xdr:sp macro="" textlink="">
      <xdr:nvSpPr>
        <xdr:cNvPr id="181" name="維持補修費平均値テキスト"/>
        <xdr:cNvSpPr txBox="1"/>
      </xdr:nvSpPr>
      <xdr:spPr>
        <a:xfrm>
          <a:off x="4686300" y="131965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16510</xdr:rowOff>
    </xdr:from>
    <xdr:to xmlns:xdr="http://schemas.openxmlformats.org/drawingml/2006/spreadsheetDrawing">
      <xdr:col>24</xdr:col>
      <xdr:colOff>114300</xdr:colOff>
      <xdr:row>77</xdr:row>
      <xdr:rowOff>118110</xdr:rowOff>
    </xdr:to>
    <xdr:sp macro="" textlink="">
      <xdr:nvSpPr>
        <xdr:cNvPr id="182" name="フローチャート: 判断 181"/>
        <xdr:cNvSpPr/>
      </xdr:nvSpPr>
      <xdr:spPr>
        <a:xfrm>
          <a:off x="45847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70485</xdr:rowOff>
    </xdr:from>
    <xdr:to xmlns:xdr="http://schemas.openxmlformats.org/drawingml/2006/spreadsheetDrawing">
      <xdr:col>19</xdr:col>
      <xdr:colOff>177800</xdr:colOff>
      <xdr:row>77</xdr:row>
      <xdr:rowOff>70485</xdr:rowOff>
    </xdr:to>
    <xdr:cxnSp macro="">
      <xdr:nvCxnSpPr>
        <xdr:cNvPr id="183" name="直線コネクタ 182"/>
        <xdr:cNvCxnSpPr/>
      </xdr:nvCxnSpPr>
      <xdr:spPr>
        <a:xfrm>
          <a:off x="2908300" y="132721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38735</xdr:rowOff>
    </xdr:from>
    <xdr:to xmlns:xdr="http://schemas.openxmlformats.org/drawingml/2006/spreadsheetDrawing">
      <xdr:col>20</xdr:col>
      <xdr:colOff>38100</xdr:colOff>
      <xdr:row>77</xdr:row>
      <xdr:rowOff>140335</xdr:rowOff>
    </xdr:to>
    <xdr:sp macro="" textlink="">
      <xdr:nvSpPr>
        <xdr:cNvPr id="184" name="フローチャート: 判断 183"/>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132080</xdr:rowOff>
    </xdr:from>
    <xdr:ext cx="466725" cy="255905"/>
    <xdr:sp macro="" textlink="">
      <xdr:nvSpPr>
        <xdr:cNvPr id="185" name="テキスト ボックス 184"/>
        <xdr:cNvSpPr txBox="1"/>
      </xdr:nvSpPr>
      <xdr:spPr>
        <a:xfrm>
          <a:off x="3562350" y="13333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47625</xdr:rowOff>
    </xdr:from>
    <xdr:to xmlns:xdr="http://schemas.openxmlformats.org/drawingml/2006/spreadsheetDrawing">
      <xdr:col>15</xdr:col>
      <xdr:colOff>50800</xdr:colOff>
      <xdr:row>77</xdr:row>
      <xdr:rowOff>70485</xdr:rowOff>
    </xdr:to>
    <xdr:cxnSp macro="">
      <xdr:nvCxnSpPr>
        <xdr:cNvPr id="186" name="直線コネクタ 185"/>
        <xdr:cNvCxnSpPr/>
      </xdr:nvCxnSpPr>
      <xdr:spPr>
        <a:xfrm>
          <a:off x="2019300" y="132492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34925</xdr:rowOff>
    </xdr:from>
    <xdr:to xmlns:xdr="http://schemas.openxmlformats.org/drawingml/2006/spreadsheetDrawing">
      <xdr:col>15</xdr:col>
      <xdr:colOff>101600</xdr:colOff>
      <xdr:row>77</xdr:row>
      <xdr:rowOff>136525</xdr:rowOff>
    </xdr:to>
    <xdr:sp macro="" textlink="">
      <xdr:nvSpPr>
        <xdr:cNvPr id="187" name="フローチャート: 判断 186"/>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127635</xdr:rowOff>
    </xdr:from>
    <xdr:ext cx="466725" cy="259080"/>
    <xdr:sp macro="" textlink="">
      <xdr:nvSpPr>
        <xdr:cNvPr id="188" name="テキスト ボックス 187"/>
        <xdr:cNvSpPr txBox="1"/>
      </xdr:nvSpPr>
      <xdr:spPr>
        <a:xfrm>
          <a:off x="2673350" y="13329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47625</xdr:rowOff>
    </xdr:from>
    <xdr:to xmlns:xdr="http://schemas.openxmlformats.org/drawingml/2006/spreadsheetDrawing">
      <xdr:col>10</xdr:col>
      <xdr:colOff>114300</xdr:colOff>
      <xdr:row>77</xdr:row>
      <xdr:rowOff>73660</xdr:rowOff>
    </xdr:to>
    <xdr:cxnSp macro="">
      <xdr:nvCxnSpPr>
        <xdr:cNvPr id="189" name="直線コネクタ 188"/>
        <xdr:cNvCxnSpPr/>
      </xdr:nvCxnSpPr>
      <xdr:spPr>
        <a:xfrm flipV="1">
          <a:off x="1130300" y="132492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27940</xdr:rowOff>
    </xdr:from>
    <xdr:to xmlns:xdr="http://schemas.openxmlformats.org/drawingml/2006/spreadsheetDrawing">
      <xdr:col>10</xdr:col>
      <xdr:colOff>165100</xdr:colOff>
      <xdr:row>77</xdr:row>
      <xdr:rowOff>129540</xdr:rowOff>
    </xdr:to>
    <xdr:sp macro="" textlink="">
      <xdr:nvSpPr>
        <xdr:cNvPr id="190" name="フローチャート: 判断 189"/>
        <xdr:cNvSpPr/>
      </xdr:nvSpPr>
      <xdr:spPr>
        <a:xfrm>
          <a:off x="196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120650</xdr:rowOff>
    </xdr:from>
    <xdr:ext cx="466725" cy="255905"/>
    <xdr:sp macro="" textlink="">
      <xdr:nvSpPr>
        <xdr:cNvPr id="191" name="テキスト ボックス 190"/>
        <xdr:cNvSpPr txBox="1"/>
      </xdr:nvSpPr>
      <xdr:spPr>
        <a:xfrm>
          <a:off x="1784350" y="13322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92" name="フローチャート: 判断 191"/>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128905</xdr:rowOff>
    </xdr:from>
    <xdr:ext cx="466725" cy="259080"/>
    <xdr:sp macro="" textlink="">
      <xdr:nvSpPr>
        <xdr:cNvPr id="193" name="テキスト ボックス 192"/>
        <xdr:cNvSpPr txBox="1"/>
      </xdr:nvSpPr>
      <xdr:spPr>
        <a:xfrm>
          <a:off x="895350" y="133305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1270</xdr:rowOff>
    </xdr:from>
    <xdr:to xmlns:xdr="http://schemas.openxmlformats.org/drawingml/2006/spreadsheetDrawing">
      <xdr:col>24</xdr:col>
      <xdr:colOff>114300</xdr:colOff>
      <xdr:row>77</xdr:row>
      <xdr:rowOff>102870</xdr:rowOff>
    </xdr:to>
    <xdr:sp macro="" textlink="">
      <xdr:nvSpPr>
        <xdr:cNvPr id="199" name="楕円 198"/>
        <xdr:cNvSpPr/>
      </xdr:nvSpPr>
      <xdr:spPr>
        <a:xfrm>
          <a:off x="45847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24130</xdr:rowOff>
    </xdr:from>
    <xdr:ext cx="469900" cy="259080"/>
    <xdr:sp macro="" textlink="">
      <xdr:nvSpPr>
        <xdr:cNvPr id="200" name="維持補修費該当値テキスト"/>
        <xdr:cNvSpPr txBox="1"/>
      </xdr:nvSpPr>
      <xdr:spPr>
        <a:xfrm>
          <a:off x="4686300" y="1305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19685</xdr:rowOff>
    </xdr:from>
    <xdr:to xmlns:xdr="http://schemas.openxmlformats.org/drawingml/2006/spreadsheetDrawing">
      <xdr:col>20</xdr:col>
      <xdr:colOff>38100</xdr:colOff>
      <xdr:row>77</xdr:row>
      <xdr:rowOff>121285</xdr:rowOff>
    </xdr:to>
    <xdr:sp macro="" textlink="">
      <xdr:nvSpPr>
        <xdr:cNvPr id="201" name="楕円 200"/>
        <xdr:cNvSpPr/>
      </xdr:nvSpPr>
      <xdr:spPr>
        <a:xfrm>
          <a:off x="3746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137795</xdr:rowOff>
    </xdr:from>
    <xdr:ext cx="466725" cy="259080"/>
    <xdr:sp macro="" textlink="">
      <xdr:nvSpPr>
        <xdr:cNvPr id="202" name="テキスト ボックス 201"/>
        <xdr:cNvSpPr txBox="1"/>
      </xdr:nvSpPr>
      <xdr:spPr>
        <a:xfrm>
          <a:off x="3562350" y="12996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19685</xdr:rowOff>
    </xdr:from>
    <xdr:to xmlns:xdr="http://schemas.openxmlformats.org/drawingml/2006/spreadsheetDrawing">
      <xdr:col>15</xdr:col>
      <xdr:colOff>101600</xdr:colOff>
      <xdr:row>77</xdr:row>
      <xdr:rowOff>121285</xdr:rowOff>
    </xdr:to>
    <xdr:sp macro="" textlink="">
      <xdr:nvSpPr>
        <xdr:cNvPr id="203" name="楕円 202"/>
        <xdr:cNvSpPr/>
      </xdr:nvSpPr>
      <xdr:spPr>
        <a:xfrm>
          <a:off x="2857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137795</xdr:rowOff>
    </xdr:from>
    <xdr:ext cx="466725" cy="259080"/>
    <xdr:sp macro="" textlink="">
      <xdr:nvSpPr>
        <xdr:cNvPr id="204" name="テキスト ボックス 203"/>
        <xdr:cNvSpPr txBox="1"/>
      </xdr:nvSpPr>
      <xdr:spPr>
        <a:xfrm>
          <a:off x="2673350" y="12996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168275</xdr:rowOff>
    </xdr:from>
    <xdr:to xmlns:xdr="http://schemas.openxmlformats.org/drawingml/2006/spreadsheetDrawing">
      <xdr:col>10</xdr:col>
      <xdr:colOff>165100</xdr:colOff>
      <xdr:row>77</xdr:row>
      <xdr:rowOff>98425</xdr:rowOff>
    </xdr:to>
    <xdr:sp macro="" textlink="">
      <xdr:nvSpPr>
        <xdr:cNvPr id="205" name="楕円 204"/>
        <xdr:cNvSpPr/>
      </xdr:nvSpPr>
      <xdr:spPr>
        <a:xfrm>
          <a:off x="1968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114935</xdr:rowOff>
    </xdr:from>
    <xdr:ext cx="466725" cy="259080"/>
    <xdr:sp macro="" textlink="">
      <xdr:nvSpPr>
        <xdr:cNvPr id="206" name="テキスト ボックス 205"/>
        <xdr:cNvSpPr txBox="1"/>
      </xdr:nvSpPr>
      <xdr:spPr>
        <a:xfrm>
          <a:off x="1784350" y="12973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22860</xdr:rowOff>
    </xdr:from>
    <xdr:to xmlns:xdr="http://schemas.openxmlformats.org/drawingml/2006/spreadsheetDrawing">
      <xdr:col>6</xdr:col>
      <xdr:colOff>38100</xdr:colOff>
      <xdr:row>77</xdr:row>
      <xdr:rowOff>124460</xdr:rowOff>
    </xdr:to>
    <xdr:sp macro="" textlink="">
      <xdr:nvSpPr>
        <xdr:cNvPr id="207" name="楕円 206"/>
        <xdr:cNvSpPr/>
      </xdr:nvSpPr>
      <xdr:spPr>
        <a:xfrm>
          <a:off x="1079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140970</xdr:rowOff>
    </xdr:from>
    <xdr:ext cx="466725" cy="259080"/>
    <xdr:sp macro="" textlink="">
      <xdr:nvSpPr>
        <xdr:cNvPr id="208" name="テキスト ボックス 207"/>
        <xdr:cNvSpPr txBox="1"/>
      </xdr:nvSpPr>
      <xdr:spPr>
        <a:xfrm>
          <a:off x="895350" y="12999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7" name="テキスト ボックス 21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9" name="テキスト ボックス 218"/>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2455" cy="255905"/>
    <xdr:sp macro="" textlink="">
      <xdr:nvSpPr>
        <xdr:cNvPr id="223" name="テキスト ボックス 222"/>
        <xdr:cNvSpPr txBox="1"/>
      </xdr:nvSpPr>
      <xdr:spPr>
        <a:xfrm>
          <a:off x="166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5" name="テキスト ボックス 224"/>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7" name="テキスト ボックス 226"/>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9" name="テキスト ボックス 228"/>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31" name="テキスト ボックス 230"/>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3" name="テキスト ボックス 232"/>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5080</xdr:rowOff>
    </xdr:to>
    <xdr:cxnSp macro="">
      <xdr:nvCxnSpPr>
        <xdr:cNvPr id="235" name="直線コネクタ 234"/>
        <xdr:cNvCxnSpPr/>
      </xdr:nvCxnSpPr>
      <xdr:spPr>
        <a:xfrm flipV="1">
          <a:off x="46335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8890</xdr:rowOff>
    </xdr:from>
    <xdr:ext cx="534670" cy="255905"/>
    <xdr:sp macro="" textlink="">
      <xdr:nvSpPr>
        <xdr:cNvPr id="236" name="扶助費最小値テキスト"/>
        <xdr:cNvSpPr txBox="1"/>
      </xdr:nvSpPr>
      <xdr:spPr>
        <a:xfrm>
          <a:off x="4686300" y="169824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5080</xdr:rowOff>
    </xdr:from>
    <xdr:to xmlns:xdr="http://schemas.openxmlformats.org/drawingml/2006/spreadsheetDrawing">
      <xdr:col>24</xdr:col>
      <xdr:colOff>152400</xdr:colOff>
      <xdr:row>99</xdr:row>
      <xdr:rowOff>5080</xdr:rowOff>
    </xdr:to>
    <xdr:cxnSp macro="">
      <xdr:nvCxnSpPr>
        <xdr:cNvPr id="237" name="直線コネクタ 236"/>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8"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9" name="直線コネクタ 238"/>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114935</xdr:rowOff>
    </xdr:from>
    <xdr:to xmlns:xdr="http://schemas.openxmlformats.org/drawingml/2006/spreadsheetDrawing">
      <xdr:col>24</xdr:col>
      <xdr:colOff>63500</xdr:colOff>
      <xdr:row>96</xdr:row>
      <xdr:rowOff>137795</xdr:rowOff>
    </xdr:to>
    <xdr:cxnSp macro="">
      <xdr:nvCxnSpPr>
        <xdr:cNvPr id="240" name="直線コネクタ 239"/>
        <xdr:cNvCxnSpPr/>
      </xdr:nvCxnSpPr>
      <xdr:spPr>
        <a:xfrm flipV="1">
          <a:off x="3797300" y="165741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122555</xdr:rowOff>
    </xdr:from>
    <xdr:ext cx="598805" cy="255905"/>
    <xdr:sp macro="" textlink="">
      <xdr:nvSpPr>
        <xdr:cNvPr id="241" name="扶助費平均値テキスト"/>
        <xdr:cNvSpPr txBox="1"/>
      </xdr:nvSpPr>
      <xdr:spPr>
        <a:xfrm>
          <a:off x="4686300" y="162388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2" name="フローチャート: 判断 241"/>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137795</xdr:rowOff>
    </xdr:from>
    <xdr:to xmlns:xdr="http://schemas.openxmlformats.org/drawingml/2006/spreadsheetDrawing">
      <xdr:col>19</xdr:col>
      <xdr:colOff>177800</xdr:colOff>
      <xdr:row>97</xdr:row>
      <xdr:rowOff>130175</xdr:rowOff>
    </xdr:to>
    <xdr:cxnSp macro="">
      <xdr:nvCxnSpPr>
        <xdr:cNvPr id="243" name="直線コネクタ 242"/>
        <xdr:cNvCxnSpPr/>
      </xdr:nvCxnSpPr>
      <xdr:spPr>
        <a:xfrm flipV="1">
          <a:off x="2908300" y="1659699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5080</xdr:rowOff>
    </xdr:from>
    <xdr:to xmlns:xdr="http://schemas.openxmlformats.org/drawingml/2006/spreadsheetDrawing">
      <xdr:col>20</xdr:col>
      <xdr:colOff>38100</xdr:colOff>
      <xdr:row>96</xdr:row>
      <xdr:rowOff>106680</xdr:rowOff>
    </xdr:to>
    <xdr:sp macro="" textlink="">
      <xdr:nvSpPr>
        <xdr:cNvPr id="244" name="フローチャート: 判断 243"/>
        <xdr:cNvSpPr/>
      </xdr:nvSpPr>
      <xdr:spPr>
        <a:xfrm>
          <a:off x="3746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123190</xdr:rowOff>
    </xdr:from>
    <xdr:ext cx="595630" cy="255905"/>
    <xdr:sp macro="" textlink="">
      <xdr:nvSpPr>
        <xdr:cNvPr id="245" name="テキスト ボックス 244"/>
        <xdr:cNvSpPr txBox="1"/>
      </xdr:nvSpPr>
      <xdr:spPr>
        <a:xfrm>
          <a:off x="3497580" y="162394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110490</xdr:rowOff>
    </xdr:from>
    <xdr:to xmlns:xdr="http://schemas.openxmlformats.org/drawingml/2006/spreadsheetDrawing">
      <xdr:col>15</xdr:col>
      <xdr:colOff>50800</xdr:colOff>
      <xdr:row>97</xdr:row>
      <xdr:rowOff>130175</xdr:rowOff>
    </xdr:to>
    <xdr:cxnSp macro="">
      <xdr:nvCxnSpPr>
        <xdr:cNvPr id="246" name="直線コネクタ 245"/>
        <xdr:cNvCxnSpPr/>
      </xdr:nvCxnSpPr>
      <xdr:spPr>
        <a:xfrm>
          <a:off x="2019300" y="1656969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90805</xdr:rowOff>
    </xdr:from>
    <xdr:to xmlns:xdr="http://schemas.openxmlformats.org/drawingml/2006/spreadsheetDrawing">
      <xdr:col>15</xdr:col>
      <xdr:colOff>101600</xdr:colOff>
      <xdr:row>97</xdr:row>
      <xdr:rowOff>20955</xdr:rowOff>
    </xdr:to>
    <xdr:sp macro="" textlink="">
      <xdr:nvSpPr>
        <xdr:cNvPr id="247" name="フローチャート: 判断 246"/>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37465</xdr:rowOff>
    </xdr:from>
    <xdr:ext cx="595630" cy="259080"/>
    <xdr:sp macro="" textlink="">
      <xdr:nvSpPr>
        <xdr:cNvPr id="248" name="テキスト ボックス 247"/>
        <xdr:cNvSpPr txBox="1"/>
      </xdr:nvSpPr>
      <xdr:spPr>
        <a:xfrm>
          <a:off x="2608580" y="163252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110490</xdr:rowOff>
    </xdr:from>
    <xdr:to xmlns:xdr="http://schemas.openxmlformats.org/drawingml/2006/spreadsheetDrawing">
      <xdr:col>10</xdr:col>
      <xdr:colOff>114300</xdr:colOff>
      <xdr:row>98</xdr:row>
      <xdr:rowOff>73660</xdr:rowOff>
    </xdr:to>
    <xdr:cxnSp macro="">
      <xdr:nvCxnSpPr>
        <xdr:cNvPr id="249" name="直線コネクタ 248"/>
        <xdr:cNvCxnSpPr/>
      </xdr:nvCxnSpPr>
      <xdr:spPr>
        <a:xfrm flipV="1">
          <a:off x="1130300" y="16569690"/>
          <a:ext cx="8890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153670</xdr:rowOff>
    </xdr:from>
    <xdr:to xmlns:xdr="http://schemas.openxmlformats.org/drawingml/2006/spreadsheetDrawing">
      <xdr:col>10</xdr:col>
      <xdr:colOff>165100</xdr:colOff>
      <xdr:row>96</xdr:row>
      <xdr:rowOff>83820</xdr:rowOff>
    </xdr:to>
    <xdr:sp macro="" textlink="">
      <xdr:nvSpPr>
        <xdr:cNvPr id="250" name="フローチャート: 判断 249"/>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100330</xdr:rowOff>
    </xdr:from>
    <xdr:ext cx="595630" cy="255905"/>
    <xdr:sp macro="" textlink="">
      <xdr:nvSpPr>
        <xdr:cNvPr id="251" name="テキスト ボックス 250"/>
        <xdr:cNvSpPr txBox="1"/>
      </xdr:nvSpPr>
      <xdr:spPr>
        <a:xfrm>
          <a:off x="1719580" y="162166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86360</xdr:rowOff>
    </xdr:from>
    <xdr:to xmlns:xdr="http://schemas.openxmlformats.org/drawingml/2006/spreadsheetDrawing">
      <xdr:col>6</xdr:col>
      <xdr:colOff>38100</xdr:colOff>
      <xdr:row>98</xdr:row>
      <xdr:rowOff>15875</xdr:rowOff>
    </xdr:to>
    <xdr:sp macro="" textlink="">
      <xdr:nvSpPr>
        <xdr:cNvPr id="252" name="フローチャート: 判断 251"/>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32385</xdr:rowOff>
    </xdr:from>
    <xdr:ext cx="595630" cy="255905"/>
    <xdr:sp macro="" textlink="">
      <xdr:nvSpPr>
        <xdr:cNvPr id="253" name="テキスト ボックス 252"/>
        <xdr:cNvSpPr txBox="1"/>
      </xdr:nvSpPr>
      <xdr:spPr>
        <a:xfrm>
          <a:off x="830580" y="164915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64135</xdr:rowOff>
    </xdr:from>
    <xdr:to xmlns:xdr="http://schemas.openxmlformats.org/drawingml/2006/spreadsheetDrawing">
      <xdr:col>24</xdr:col>
      <xdr:colOff>114300</xdr:colOff>
      <xdr:row>96</xdr:row>
      <xdr:rowOff>166370</xdr:rowOff>
    </xdr:to>
    <xdr:sp macro="" textlink="">
      <xdr:nvSpPr>
        <xdr:cNvPr id="259" name="楕円 258"/>
        <xdr:cNvSpPr/>
      </xdr:nvSpPr>
      <xdr:spPr>
        <a:xfrm>
          <a:off x="45847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42545</xdr:rowOff>
    </xdr:from>
    <xdr:ext cx="598805" cy="255905"/>
    <xdr:sp macro="" textlink="">
      <xdr:nvSpPr>
        <xdr:cNvPr id="260" name="扶助費該当値テキスト"/>
        <xdr:cNvSpPr txBox="1"/>
      </xdr:nvSpPr>
      <xdr:spPr>
        <a:xfrm>
          <a:off x="4686300" y="165017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86995</xdr:rowOff>
    </xdr:from>
    <xdr:to xmlns:xdr="http://schemas.openxmlformats.org/drawingml/2006/spreadsheetDrawing">
      <xdr:col>20</xdr:col>
      <xdr:colOff>38100</xdr:colOff>
      <xdr:row>97</xdr:row>
      <xdr:rowOff>17780</xdr:rowOff>
    </xdr:to>
    <xdr:sp macro="" textlink="">
      <xdr:nvSpPr>
        <xdr:cNvPr id="261" name="楕円 260"/>
        <xdr:cNvSpPr/>
      </xdr:nvSpPr>
      <xdr:spPr>
        <a:xfrm>
          <a:off x="3746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8255</xdr:rowOff>
    </xdr:from>
    <xdr:ext cx="595630" cy="255905"/>
    <xdr:sp macro="" textlink="">
      <xdr:nvSpPr>
        <xdr:cNvPr id="262" name="テキスト ボックス 261"/>
        <xdr:cNvSpPr txBox="1"/>
      </xdr:nvSpPr>
      <xdr:spPr>
        <a:xfrm>
          <a:off x="3497580" y="166389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79375</xdr:rowOff>
    </xdr:from>
    <xdr:to xmlns:xdr="http://schemas.openxmlformats.org/drawingml/2006/spreadsheetDrawing">
      <xdr:col>15</xdr:col>
      <xdr:colOff>101600</xdr:colOff>
      <xdr:row>98</xdr:row>
      <xdr:rowOff>9525</xdr:rowOff>
    </xdr:to>
    <xdr:sp macro="" textlink="">
      <xdr:nvSpPr>
        <xdr:cNvPr id="263" name="楕円 262"/>
        <xdr:cNvSpPr/>
      </xdr:nvSpPr>
      <xdr:spPr>
        <a:xfrm>
          <a:off x="2857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635</xdr:rowOff>
    </xdr:from>
    <xdr:ext cx="595630" cy="259080"/>
    <xdr:sp macro="" textlink="">
      <xdr:nvSpPr>
        <xdr:cNvPr id="264" name="テキスト ボックス 263"/>
        <xdr:cNvSpPr txBox="1"/>
      </xdr:nvSpPr>
      <xdr:spPr>
        <a:xfrm>
          <a:off x="2608580" y="168027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59690</xdr:rowOff>
    </xdr:from>
    <xdr:to xmlns:xdr="http://schemas.openxmlformats.org/drawingml/2006/spreadsheetDrawing">
      <xdr:col>10</xdr:col>
      <xdr:colOff>165100</xdr:colOff>
      <xdr:row>96</xdr:row>
      <xdr:rowOff>161290</xdr:rowOff>
    </xdr:to>
    <xdr:sp macro="" textlink="">
      <xdr:nvSpPr>
        <xdr:cNvPr id="265" name="楕円 264"/>
        <xdr:cNvSpPr/>
      </xdr:nvSpPr>
      <xdr:spPr>
        <a:xfrm>
          <a:off x="1968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152400</xdr:rowOff>
    </xdr:from>
    <xdr:ext cx="595630" cy="259080"/>
    <xdr:sp macro="" textlink="">
      <xdr:nvSpPr>
        <xdr:cNvPr id="266" name="テキスト ボックス 265"/>
        <xdr:cNvSpPr txBox="1"/>
      </xdr:nvSpPr>
      <xdr:spPr>
        <a:xfrm>
          <a:off x="1719580" y="166116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22860</xdr:rowOff>
    </xdr:from>
    <xdr:to xmlns:xdr="http://schemas.openxmlformats.org/drawingml/2006/spreadsheetDrawing">
      <xdr:col>6</xdr:col>
      <xdr:colOff>38100</xdr:colOff>
      <xdr:row>98</xdr:row>
      <xdr:rowOff>124460</xdr:rowOff>
    </xdr:to>
    <xdr:sp macro="" textlink="">
      <xdr:nvSpPr>
        <xdr:cNvPr id="267" name="楕円 266"/>
        <xdr:cNvSpPr/>
      </xdr:nvSpPr>
      <xdr:spPr>
        <a:xfrm>
          <a:off x="1079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115570</xdr:rowOff>
    </xdr:from>
    <xdr:ext cx="595630" cy="259080"/>
    <xdr:sp macro="" textlink="">
      <xdr:nvSpPr>
        <xdr:cNvPr id="268" name="テキスト ボックス 267"/>
        <xdr:cNvSpPr txBox="1"/>
      </xdr:nvSpPr>
      <xdr:spPr>
        <a:xfrm>
          <a:off x="830580" y="16917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7" name="テキスト ボックス 276"/>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9" name="直線コネクタ 27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80" name="テキスト ボックス 279"/>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1" name="直線コネクタ 28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5905"/>
    <xdr:sp macro="" textlink="">
      <xdr:nvSpPr>
        <xdr:cNvPr id="282" name="テキスト ボックス 281"/>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3" name="直線コネクタ 28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4" name="テキスト ボックス 283"/>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5" name="直線コネクタ 28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5905"/>
    <xdr:sp macro="" textlink="">
      <xdr:nvSpPr>
        <xdr:cNvPr id="286" name="テキスト ボックス 285"/>
        <xdr:cNvSpPr txBox="1"/>
      </xdr:nvSpPr>
      <xdr:spPr>
        <a:xfrm>
          <a:off x="6072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7" name="直線コネクタ 28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2455" cy="258445"/>
    <xdr:sp macro="" textlink="">
      <xdr:nvSpPr>
        <xdr:cNvPr id="288" name="テキスト ボックス 287"/>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9" name="直線コネクタ 28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2455" cy="259080"/>
    <xdr:sp macro="" textlink="">
      <xdr:nvSpPr>
        <xdr:cNvPr id="290" name="テキスト ボックス 289"/>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1" name="直線コネクタ 29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92" name="テキスト ボックス 291"/>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27305</xdr:rowOff>
    </xdr:from>
    <xdr:to xmlns:xdr="http://schemas.openxmlformats.org/drawingml/2006/spreadsheetDrawing">
      <xdr:col>54</xdr:col>
      <xdr:colOff>189865</xdr:colOff>
      <xdr:row>38</xdr:row>
      <xdr:rowOff>36830</xdr:rowOff>
    </xdr:to>
    <xdr:cxnSp macro="">
      <xdr:nvCxnSpPr>
        <xdr:cNvPr id="294" name="直線コネクタ 293"/>
        <xdr:cNvCxnSpPr/>
      </xdr:nvCxnSpPr>
      <xdr:spPr>
        <a:xfrm flipV="1">
          <a:off x="10475595" y="5856605"/>
          <a:ext cx="1270" cy="695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40640</xdr:rowOff>
    </xdr:from>
    <xdr:ext cx="534670" cy="255905"/>
    <xdr:sp macro="" textlink="">
      <xdr:nvSpPr>
        <xdr:cNvPr id="295" name="補助費等最小値テキスト"/>
        <xdr:cNvSpPr txBox="1"/>
      </xdr:nvSpPr>
      <xdr:spPr>
        <a:xfrm>
          <a:off x="10528300" y="65557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36830</xdr:rowOff>
    </xdr:from>
    <xdr:to xmlns:xdr="http://schemas.openxmlformats.org/drawingml/2006/spreadsheetDrawing">
      <xdr:col>55</xdr:col>
      <xdr:colOff>88900</xdr:colOff>
      <xdr:row>38</xdr:row>
      <xdr:rowOff>36830</xdr:rowOff>
    </xdr:to>
    <xdr:cxnSp macro="">
      <xdr:nvCxnSpPr>
        <xdr:cNvPr id="296" name="直線コネクタ 295"/>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145415</xdr:rowOff>
    </xdr:from>
    <xdr:ext cx="534670" cy="255905"/>
    <xdr:sp macro="" textlink="">
      <xdr:nvSpPr>
        <xdr:cNvPr id="297" name="補助費等最大値テキスト"/>
        <xdr:cNvSpPr txBox="1"/>
      </xdr:nvSpPr>
      <xdr:spPr>
        <a:xfrm>
          <a:off x="10528300" y="56318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27305</xdr:rowOff>
    </xdr:from>
    <xdr:to xmlns:xdr="http://schemas.openxmlformats.org/drawingml/2006/spreadsheetDrawing">
      <xdr:col>55</xdr:col>
      <xdr:colOff>88900</xdr:colOff>
      <xdr:row>34</xdr:row>
      <xdr:rowOff>27305</xdr:rowOff>
    </xdr:to>
    <xdr:cxnSp macro="">
      <xdr:nvCxnSpPr>
        <xdr:cNvPr id="298" name="直線コネクタ 297"/>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8890</xdr:rowOff>
    </xdr:from>
    <xdr:to xmlns:xdr="http://schemas.openxmlformats.org/drawingml/2006/spreadsheetDrawing">
      <xdr:col>55</xdr:col>
      <xdr:colOff>0</xdr:colOff>
      <xdr:row>37</xdr:row>
      <xdr:rowOff>12700</xdr:rowOff>
    </xdr:to>
    <xdr:cxnSp macro="">
      <xdr:nvCxnSpPr>
        <xdr:cNvPr id="299" name="直線コネクタ 298"/>
        <xdr:cNvCxnSpPr/>
      </xdr:nvCxnSpPr>
      <xdr:spPr>
        <a:xfrm flipV="1">
          <a:off x="9639300" y="63525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144780</xdr:rowOff>
    </xdr:from>
    <xdr:ext cx="534670" cy="255905"/>
    <xdr:sp macro="" textlink="">
      <xdr:nvSpPr>
        <xdr:cNvPr id="300" name="補助費等平均値テキスト"/>
        <xdr:cNvSpPr txBox="1"/>
      </xdr:nvSpPr>
      <xdr:spPr>
        <a:xfrm>
          <a:off x="10528300" y="63169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166370</xdr:rowOff>
    </xdr:from>
    <xdr:to xmlns:xdr="http://schemas.openxmlformats.org/drawingml/2006/spreadsheetDrawing">
      <xdr:col>55</xdr:col>
      <xdr:colOff>50800</xdr:colOff>
      <xdr:row>37</xdr:row>
      <xdr:rowOff>96520</xdr:rowOff>
    </xdr:to>
    <xdr:sp macro="" textlink="">
      <xdr:nvSpPr>
        <xdr:cNvPr id="301" name="フローチャート: 判断 300"/>
        <xdr:cNvSpPr/>
      </xdr:nvSpPr>
      <xdr:spPr>
        <a:xfrm>
          <a:off x="10426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149225</xdr:rowOff>
    </xdr:from>
    <xdr:to xmlns:xdr="http://schemas.openxmlformats.org/drawingml/2006/spreadsheetDrawing">
      <xdr:col>50</xdr:col>
      <xdr:colOff>114300</xdr:colOff>
      <xdr:row>37</xdr:row>
      <xdr:rowOff>12700</xdr:rowOff>
    </xdr:to>
    <xdr:cxnSp macro="">
      <xdr:nvCxnSpPr>
        <xdr:cNvPr id="302" name="直線コネクタ 301"/>
        <xdr:cNvCxnSpPr/>
      </xdr:nvCxnSpPr>
      <xdr:spPr>
        <a:xfrm>
          <a:off x="8750300" y="632142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138430</xdr:rowOff>
    </xdr:from>
    <xdr:to xmlns:xdr="http://schemas.openxmlformats.org/drawingml/2006/spreadsheetDrawing">
      <xdr:col>50</xdr:col>
      <xdr:colOff>165100</xdr:colOff>
      <xdr:row>37</xdr:row>
      <xdr:rowOff>68580</xdr:rowOff>
    </xdr:to>
    <xdr:sp macro="" textlink="">
      <xdr:nvSpPr>
        <xdr:cNvPr id="303" name="フローチャート: 判断 302"/>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59690</xdr:rowOff>
    </xdr:from>
    <xdr:ext cx="531495" cy="259080"/>
    <xdr:sp macro="" textlink="">
      <xdr:nvSpPr>
        <xdr:cNvPr id="304" name="テキスト ボックス 303"/>
        <xdr:cNvSpPr txBox="1"/>
      </xdr:nvSpPr>
      <xdr:spPr>
        <a:xfrm>
          <a:off x="9371965" y="640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149225</xdr:rowOff>
    </xdr:from>
    <xdr:to xmlns:xdr="http://schemas.openxmlformats.org/drawingml/2006/spreadsheetDrawing">
      <xdr:col>45</xdr:col>
      <xdr:colOff>177800</xdr:colOff>
      <xdr:row>37</xdr:row>
      <xdr:rowOff>55245</xdr:rowOff>
    </xdr:to>
    <xdr:cxnSp macro="">
      <xdr:nvCxnSpPr>
        <xdr:cNvPr id="305" name="直線コネクタ 304"/>
        <xdr:cNvCxnSpPr/>
      </xdr:nvCxnSpPr>
      <xdr:spPr>
        <a:xfrm flipV="1">
          <a:off x="7861300" y="63214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98425</xdr:rowOff>
    </xdr:from>
    <xdr:to xmlns:xdr="http://schemas.openxmlformats.org/drawingml/2006/spreadsheetDrawing">
      <xdr:col>46</xdr:col>
      <xdr:colOff>38100</xdr:colOff>
      <xdr:row>37</xdr:row>
      <xdr:rowOff>29210</xdr:rowOff>
    </xdr:to>
    <xdr:sp macro="" textlink="">
      <xdr:nvSpPr>
        <xdr:cNvPr id="306" name="フローチャート: 判断 305"/>
        <xdr:cNvSpPr/>
      </xdr:nvSpPr>
      <xdr:spPr>
        <a:xfrm>
          <a:off x="8699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19685</xdr:rowOff>
    </xdr:from>
    <xdr:ext cx="531495" cy="255905"/>
    <xdr:sp macro="" textlink="">
      <xdr:nvSpPr>
        <xdr:cNvPr id="307" name="テキスト ボックス 306"/>
        <xdr:cNvSpPr txBox="1"/>
      </xdr:nvSpPr>
      <xdr:spPr>
        <a:xfrm>
          <a:off x="8482965" y="6363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163195</xdr:rowOff>
    </xdr:from>
    <xdr:to xmlns:xdr="http://schemas.openxmlformats.org/drawingml/2006/spreadsheetDrawing">
      <xdr:col>41</xdr:col>
      <xdr:colOff>50800</xdr:colOff>
      <xdr:row>37</xdr:row>
      <xdr:rowOff>55245</xdr:rowOff>
    </xdr:to>
    <xdr:cxnSp macro="">
      <xdr:nvCxnSpPr>
        <xdr:cNvPr id="308" name="直線コネクタ 307"/>
        <xdr:cNvCxnSpPr/>
      </xdr:nvCxnSpPr>
      <xdr:spPr>
        <a:xfrm>
          <a:off x="6972300" y="5306695"/>
          <a:ext cx="889000" cy="1092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137795</xdr:rowOff>
    </xdr:from>
    <xdr:to xmlns:xdr="http://schemas.openxmlformats.org/drawingml/2006/spreadsheetDrawing">
      <xdr:col>41</xdr:col>
      <xdr:colOff>101600</xdr:colOff>
      <xdr:row>37</xdr:row>
      <xdr:rowOff>67945</xdr:rowOff>
    </xdr:to>
    <xdr:sp macro="" textlink="">
      <xdr:nvSpPr>
        <xdr:cNvPr id="309" name="フローチャート: 判断 308"/>
        <xdr:cNvSpPr/>
      </xdr:nvSpPr>
      <xdr:spPr>
        <a:xfrm>
          <a:off x="781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84455</xdr:rowOff>
    </xdr:from>
    <xdr:ext cx="531495" cy="259080"/>
    <xdr:sp macro="" textlink="">
      <xdr:nvSpPr>
        <xdr:cNvPr id="310" name="テキスト ボックス 309"/>
        <xdr:cNvSpPr txBox="1"/>
      </xdr:nvSpPr>
      <xdr:spPr>
        <a:xfrm>
          <a:off x="7593965" y="6085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81280</xdr:rowOff>
    </xdr:from>
    <xdr:to xmlns:xdr="http://schemas.openxmlformats.org/drawingml/2006/spreadsheetDrawing">
      <xdr:col>36</xdr:col>
      <xdr:colOff>165100</xdr:colOff>
      <xdr:row>31</xdr:row>
      <xdr:rowOff>11430</xdr:rowOff>
    </xdr:to>
    <xdr:sp macro="" textlink="">
      <xdr:nvSpPr>
        <xdr:cNvPr id="311" name="フローチャート: 判断 310"/>
        <xdr:cNvSpPr/>
      </xdr:nvSpPr>
      <xdr:spPr>
        <a:xfrm>
          <a:off x="6921500" y="52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27940</xdr:rowOff>
    </xdr:from>
    <xdr:ext cx="595630" cy="259080"/>
    <xdr:sp macro="" textlink="">
      <xdr:nvSpPr>
        <xdr:cNvPr id="312" name="テキスト ボックス 311"/>
        <xdr:cNvSpPr txBox="1"/>
      </xdr:nvSpPr>
      <xdr:spPr>
        <a:xfrm>
          <a:off x="6672580" y="49999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3" name="テキスト ボックス 31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4" name="テキスト ボックス 31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5" name="テキスト ボックス 31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6" name="テキスト ボックス 31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7" name="テキスト ボックス 31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129540</xdr:rowOff>
    </xdr:from>
    <xdr:to xmlns:xdr="http://schemas.openxmlformats.org/drawingml/2006/spreadsheetDrawing">
      <xdr:col>55</xdr:col>
      <xdr:colOff>50800</xdr:colOff>
      <xdr:row>37</xdr:row>
      <xdr:rowOff>59690</xdr:rowOff>
    </xdr:to>
    <xdr:sp macro="" textlink="">
      <xdr:nvSpPr>
        <xdr:cNvPr id="318" name="楕円 317"/>
        <xdr:cNvSpPr/>
      </xdr:nvSpPr>
      <xdr:spPr>
        <a:xfrm>
          <a:off x="104267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152400</xdr:rowOff>
    </xdr:from>
    <xdr:ext cx="534670" cy="259080"/>
    <xdr:sp macro="" textlink="">
      <xdr:nvSpPr>
        <xdr:cNvPr id="319" name="補助費等該当値テキスト"/>
        <xdr:cNvSpPr txBox="1"/>
      </xdr:nvSpPr>
      <xdr:spPr>
        <a:xfrm>
          <a:off x="10528300" y="6153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133350</xdr:rowOff>
    </xdr:from>
    <xdr:to xmlns:xdr="http://schemas.openxmlformats.org/drawingml/2006/spreadsheetDrawing">
      <xdr:col>50</xdr:col>
      <xdr:colOff>165100</xdr:colOff>
      <xdr:row>37</xdr:row>
      <xdr:rowOff>63500</xdr:rowOff>
    </xdr:to>
    <xdr:sp macro="" textlink="">
      <xdr:nvSpPr>
        <xdr:cNvPr id="320" name="楕円 319"/>
        <xdr:cNvSpPr/>
      </xdr:nvSpPr>
      <xdr:spPr>
        <a:xfrm>
          <a:off x="958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80010</xdr:rowOff>
    </xdr:from>
    <xdr:ext cx="531495" cy="259080"/>
    <xdr:sp macro="" textlink="">
      <xdr:nvSpPr>
        <xdr:cNvPr id="321" name="テキスト ボックス 320"/>
        <xdr:cNvSpPr txBox="1"/>
      </xdr:nvSpPr>
      <xdr:spPr>
        <a:xfrm>
          <a:off x="9371965" y="6080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98425</xdr:rowOff>
    </xdr:from>
    <xdr:to xmlns:xdr="http://schemas.openxmlformats.org/drawingml/2006/spreadsheetDrawing">
      <xdr:col>46</xdr:col>
      <xdr:colOff>38100</xdr:colOff>
      <xdr:row>37</xdr:row>
      <xdr:rowOff>29210</xdr:rowOff>
    </xdr:to>
    <xdr:sp macro="" textlink="">
      <xdr:nvSpPr>
        <xdr:cNvPr id="322" name="楕円 321"/>
        <xdr:cNvSpPr/>
      </xdr:nvSpPr>
      <xdr:spPr>
        <a:xfrm>
          <a:off x="8699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45085</xdr:rowOff>
    </xdr:from>
    <xdr:ext cx="531495" cy="258445"/>
    <xdr:sp macro="" textlink="">
      <xdr:nvSpPr>
        <xdr:cNvPr id="323" name="テキスト ボックス 322"/>
        <xdr:cNvSpPr txBox="1"/>
      </xdr:nvSpPr>
      <xdr:spPr>
        <a:xfrm>
          <a:off x="8482965" y="60458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4445</xdr:rowOff>
    </xdr:from>
    <xdr:to xmlns:xdr="http://schemas.openxmlformats.org/drawingml/2006/spreadsheetDrawing">
      <xdr:col>41</xdr:col>
      <xdr:colOff>101600</xdr:colOff>
      <xdr:row>37</xdr:row>
      <xdr:rowOff>106045</xdr:rowOff>
    </xdr:to>
    <xdr:sp macro="" textlink="">
      <xdr:nvSpPr>
        <xdr:cNvPr id="324" name="楕円 323"/>
        <xdr:cNvSpPr/>
      </xdr:nvSpPr>
      <xdr:spPr>
        <a:xfrm>
          <a:off x="781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97790</xdr:rowOff>
    </xdr:from>
    <xdr:ext cx="531495" cy="255905"/>
    <xdr:sp macro="" textlink="">
      <xdr:nvSpPr>
        <xdr:cNvPr id="325" name="テキスト ボックス 324"/>
        <xdr:cNvSpPr txBox="1"/>
      </xdr:nvSpPr>
      <xdr:spPr>
        <a:xfrm>
          <a:off x="7593965" y="6441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112395</xdr:rowOff>
    </xdr:from>
    <xdr:to xmlns:xdr="http://schemas.openxmlformats.org/drawingml/2006/spreadsheetDrawing">
      <xdr:col>36</xdr:col>
      <xdr:colOff>165100</xdr:colOff>
      <xdr:row>31</xdr:row>
      <xdr:rowOff>42545</xdr:rowOff>
    </xdr:to>
    <xdr:sp macro="" textlink="">
      <xdr:nvSpPr>
        <xdr:cNvPr id="326" name="楕円 325"/>
        <xdr:cNvSpPr/>
      </xdr:nvSpPr>
      <xdr:spPr>
        <a:xfrm>
          <a:off x="6921500" y="525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33655</xdr:rowOff>
    </xdr:from>
    <xdr:ext cx="595630" cy="258445"/>
    <xdr:sp macro="" textlink="">
      <xdr:nvSpPr>
        <xdr:cNvPr id="327" name="テキスト ボックス 326"/>
        <xdr:cNvSpPr txBox="1"/>
      </xdr:nvSpPr>
      <xdr:spPr>
        <a:xfrm>
          <a:off x="6672580" y="53486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6" name="テキスト ボックス 335"/>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7" name="直線コネクタ 33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5745" cy="255905"/>
    <xdr:sp macro="" textlink="">
      <xdr:nvSpPr>
        <xdr:cNvPr id="338" name="テキスト ボックス 337"/>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9" name="直線コネクタ 33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40" name="テキスト ボックス 339"/>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41" name="直線コネクタ 34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2" name="テキスト ボックス 34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3" name="直線コネクタ 34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44" name="テキスト ボックス 343"/>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5" name="直線コネクタ 34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6" name="テキスト ボックス 34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7" name="直線コネクタ 34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48" name="テキスト ボックス 347"/>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50" name="テキスト ボックス 349"/>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115570</xdr:rowOff>
    </xdr:from>
    <xdr:to xmlns:xdr="http://schemas.openxmlformats.org/drawingml/2006/spreadsheetDrawing">
      <xdr:col>54</xdr:col>
      <xdr:colOff>189865</xdr:colOff>
      <xdr:row>58</xdr:row>
      <xdr:rowOff>136525</xdr:rowOff>
    </xdr:to>
    <xdr:cxnSp macro="">
      <xdr:nvCxnSpPr>
        <xdr:cNvPr id="352" name="直線コネクタ 351"/>
        <xdr:cNvCxnSpPr/>
      </xdr:nvCxnSpPr>
      <xdr:spPr>
        <a:xfrm flipV="1">
          <a:off x="10475595" y="868807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140335</xdr:rowOff>
    </xdr:from>
    <xdr:ext cx="534670" cy="259080"/>
    <xdr:sp macro="" textlink="">
      <xdr:nvSpPr>
        <xdr:cNvPr id="353" name="普通建設事業費最小値テキスト"/>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136525</xdr:rowOff>
    </xdr:from>
    <xdr:to xmlns:xdr="http://schemas.openxmlformats.org/drawingml/2006/spreadsheetDrawing">
      <xdr:col>55</xdr:col>
      <xdr:colOff>88900</xdr:colOff>
      <xdr:row>58</xdr:row>
      <xdr:rowOff>136525</xdr:rowOff>
    </xdr:to>
    <xdr:cxnSp macro="">
      <xdr:nvCxnSpPr>
        <xdr:cNvPr id="354" name="直線コネクタ 353"/>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62230</xdr:rowOff>
    </xdr:from>
    <xdr:ext cx="534670" cy="259080"/>
    <xdr:sp macro="" textlink="">
      <xdr:nvSpPr>
        <xdr:cNvPr id="355" name="普通建設事業費最大値テキスト"/>
        <xdr:cNvSpPr txBox="1"/>
      </xdr:nvSpPr>
      <xdr:spPr>
        <a:xfrm>
          <a:off x="10528300" y="846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115570</xdr:rowOff>
    </xdr:from>
    <xdr:to xmlns:xdr="http://schemas.openxmlformats.org/drawingml/2006/spreadsheetDrawing">
      <xdr:col>55</xdr:col>
      <xdr:colOff>88900</xdr:colOff>
      <xdr:row>50</xdr:row>
      <xdr:rowOff>115570</xdr:rowOff>
    </xdr:to>
    <xdr:cxnSp macro="">
      <xdr:nvCxnSpPr>
        <xdr:cNvPr id="356" name="直線コネクタ 355"/>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164465</xdr:rowOff>
    </xdr:from>
    <xdr:to xmlns:xdr="http://schemas.openxmlformats.org/drawingml/2006/spreadsheetDrawing">
      <xdr:col>55</xdr:col>
      <xdr:colOff>0</xdr:colOff>
      <xdr:row>52</xdr:row>
      <xdr:rowOff>155575</xdr:rowOff>
    </xdr:to>
    <xdr:cxnSp macro="">
      <xdr:nvCxnSpPr>
        <xdr:cNvPr id="357" name="直線コネクタ 356"/>
        <xdr:cNvCxnSpPr/>
      </xdr:nvCxnSpPr>
      <xdr:spPr>
        <a:xfrm flipV="1">
          <a:off x="9639300" y="8908415"/>
          <a:ext cx="8382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92710</xdr:rowOff>
    </xdr:from>
    <xdr:ext cx="534670" cy="259080"/>
    <xdr:sp macro="" textlink="">
      <xdr:nvSpPr>
        <xdr:cNvPr id="358" name="普通建設事業費平均値テキスト"/>
        <xdr:cNvSpPr txBox="1"/>
      </xdr:nvSpPr>
      <xdr:spPr>
        <a:xfrm>
          <a:off x="10528300" y="9522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113665</xdr:rowOff>
    </xdr:from>
    <xdr:to xmlns:xdr="http://schemas.openxmlformats.org/drawingml/2006/spreadsheetDrawing">
      <xdr:col>55</xdr:col>
      <xdr:colOff>50800</xdr:colOff>
      <xdr:row>56</xdr:row>
      <xdr:rowOff>43815</xdr:rowOff>
    </xdr:to>
    <xdr:sp macro="" textlink="">
      <xdr:nvSpPr>
        <xdr:cNvPr id="359" name="フローチャート: 判断 358"/>
        <xdr:cNvSpPr/>
      </xdr:nvSpPr>
      <xdr:spPr>
        <a:xfrm>
          <a:off x="10426700" y="954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155575</xdr:rowOff>
    </xdr:from>
    <xdr:to xmlns:xdr="http://schemas.openxmlformats.org/drawingml/2006/spreadsheetDrawing">
      <xdr:col>50</xdr:col>
      <xdr:colOff>114300</xdr:colOff>
      <xdr:row>55</xdr:row>
      <xdr:rowOff>22860</xdr:rowOff>
    </xdr:to>
    <xdr:cxnSp macro="">
      <xdr:nvCxnSpPr>
        <xdr:cNvPr id="360" name="直線コネクタ 359"/>
        <xdr:cNvCxnSpPr/>
      </xdr:nvCxnSpPr>
      <xdr:spPr>
        <a:xfrm flipV="1">
          <a:off x="8750300" y="9070975"/>
          <a:ext cx="88900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138430</xdr:rowOff>
    </xdr:from>
    <xdr:to xmlns:xdr="http://schemas.openxmlformats.org/drawingml/2006/spreadsheetDrawing">
      <xdr:col>50</xdr:col>
      <xdr:colOff>165100</xdr:colOff>
      <xdr:row>56</xdr:row>
      <xdr:rowOff>68580</xdr:rowOff>
    </xdr:to>
    <xdr:sp macro="" textlink="">
      <xdr:nvSpPr>
        <xdr:cNvPr id="361" name="フローチャート: 判断 360"/>
        <xdr:cNvSpPr/>
      </xdr:nvSpPr>
      <xdr:spPr>
        <a:xfrm>
          <a:off x="9588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59690</xdr:rowOff>
    </xdr:from>
    <xdr:ext cx="531495" cy="259080"/>
    <xdr:sp macro="" textlink="">
      <xdr:nvSpPr>
        <xdr:cNvPr id="362" name="テキスト ボックス 361"/>
        <xdr:cNvSpPr txBox="1"/>
      </xdr:nvSpPr>
      <xdr:spPr>
        <a:xfrm>
          <a:off x="9371965" y="9660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22860</xdr:rowOff>
    </xdr:from>
    <xdr:to xmlns:xdr="http://schemas.openxmlformats.org/drawingml/2006/spreadsheetDrawing">
      <xdr:col>45</xdr:col>
      <xdr:colOff>177800</xdr:colOff>
      <xdr:row>57</xdr:row>
      <xdr:rowOff>52070</xdr:rowOff>
    </xdr:to>
    <xdr:cxnSp macro="">
      <xdr:nvCxnSpPr>
        <xdr:cNvPr id="363" name="直線コネクタ 362"/>
        <xdr:cNvCxnSpPr/>
      </xdr:nvCxnSpPr>
      <xdr:spPr>
        <a:xfrm flipV="1">
          <a:off x="7861300" y="945261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156845</xdr:rowOff>
    </xdr:from>
    <xdr:to xmlns:xdr="http://schemas.openxmlformats.org/drawingml/2006/spreadsheetDrawing">
      <xdr:col>46</xdr:col>
      <xdr:colOff>38100</xdr:colOff>
      <xdr:row>56</xdr:row>
      <xdr:rowOff>86995</xdr:rowOff>
    </xdr:to>
    <xdr:sp macro="" textlink="">
      <xdr:nvSpPr>
        <xdr:cNvPr id="364" name="フローチャート: 判断 363"/>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78105</xdr:rowOff>
    </xdr:from>
    <xdr:ext cx="531495" cy="255905"/>
    <xdr:sp macro="" textlink="">
      <xdr:nvSpPr>
        <xdr:cNvPr id="365" name="テキスト ボックス 364"/>
        <xdr:cNvSpPr txBox="1"/>
      </xdr:nvSpPr>
      <xdr:spPr>
        <a:xfrm>
          <a:off x="8482965" y="9679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32385</xdr:rowOff>
    </xdr:from>
    <xdr:to xmlns:xdr="http://schemas.openxmlformats.org/drawingml/2006/spreadsheetDrawing">
      <xdr:col>41</xdr:col>
      <xdr:colOff>50800</xdr:colOff>
      <xdr:row>57</xdr:row>
      <xdr:rowOff>52070</xdr:rowOff>
    </xdr:to>
    <xdr:cxnSp macro="">
      <xdr:nvCxnSpPr>
        <xdr:cNvPr id="366" name="直線コネクタ 365"/>
        <xdr:cNvCxnSpPr/>
      </xdr:nvCxnSpPr>
      <xdr:spPr>
        <a:xfrm>
          <a:off x="6972300" y="98050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144145</xdr:rowOff>
    </xdr:from>
    <xdr:to xmlns:xdr="http://schemas.openxmlformats.org/drawingml/2006/spreadsheetDrawing">
      <xdr:col>41</xdr:col>
      <xdr:colOff>101600</xdr:colOff>
      <xdr:row>56</xdr:row>
      <xdr:rowOff>74930</xdr:rowOff>
    </xdr:to>
    <xdr:sp macro="" textlink="">
      <xdr:nvSpPr>
        <xdr:cNvPr id="367" name="フローチャート: 判断 366"/>
        <xdr:cNvSpPr/>
      </xdr:nvSpPr>
      <xdr:spPr>
        <a:xfrm>
          <a:off x="7810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90805</xdr:rowOff>
    </xdr:from>
    <xdr:ext cx="531495" cy="258445"/>
    <xdr:sp macro="" textlink="">
      <xdr:nvSpPr>
        <xdr:cNvPr id="368" name="テキスト ボックス 367"/>
        <xdr:cNvSpPr txBox="1"/>
      </xdr:nvSpPr>
      <xdr:spPr>
        <a:xfrm>
          <a:off x="7593965" y="93491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66040</xdr:rowOff>
    </xdr:from>
    <xdr:to xmlns:xdr="http://schemas.openxmlformats.org/drawingml/2006/spreadsheetDrawing">
      <xdr:col>36</xdr:col>
      <xdr:colOff>165100</xdr:colOff>
      <xdr:row>55</xdr:row>
      <xdr:rowOff>167640</xdr:rowOff>
    </xdr:to>
    <xdr:sp macro="" textlink="">
      <xdr:nvSpPr>
        <xdr:cNvPr id="369" name="フローチャート: 判断 368"/>
        <xdr:cNvSpPr/>
      </xdr:nvSpPr>
      <xdr:spPr>
        <a:xfrm>
          <a:off x="6921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12700</xdr:rowOff>
    </xdr:from>
    <xdr:ext cx="531495" cy="259080"/>
    <xdr:sp macro="" textlink="">
      <xdr:nvSpPr>
        <xdr:cNvPr id="370" name="テキスト ボックス 369"/>
        <xdr:cNvSpPr txBox="1"/>
      </xdr:nvSpPr>
      <xdr:spPr>
        <a:xfrm>
          <a:off x="6704965" y="9271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113665</xdr:rowOff>
    </xdr:from>
    <xdr:to xmlns:xdr="http://schemas.openxmlformats.org/drawingml/2006/spreadsheetDrawing">
      <xdr:col>55</xdr:col>
      <xdr:colOff>50800</xdr:colOff>
      <xdr:row>52</xdr:row>
      <xdr:rowOff>43815</xdr:rowOff>
    </xdr:to>
    <xdr:sp macro="" textlink="">
      <xdr:nvSpPr>
        <xdr:cNvPr id="376" name="楕円 375"/>
        <xdr:cNvSpPr/>
      </xdr:nvSpPr>
      <xdr:spPr>
        <a:xfrm>
          <a:off x="10426700" y="88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136525</xdr:rowOff>
    </xdr:from>
    <xdr:ext cx="534670" cy="258445"/>
    <xdr:sp macro="" textlink="">
      <xdr:nvSpPr>
        <xdr:cNvPr id="377" name="普通建設事業費該当値テキスト"/>
        <xdr:cNvSpPr txBox="1"/>
      </xdr:nvSpPr>
      <xdr:spPr>
        <a:xfrm>
          <a:off x="10528300" y="8709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104775</xdr:rowOff>
    </xdr:from>
    <xdr:to xmlns:xdr="http://schemas.openxmlformats.org/drawingml/2006/spreadsheetDrawing">
      <xdr:col>50</xdr:col>
      <xdr:colOff>165100</xdr:colOff>
      <xdr:row>53</xdr:row>
      <xdr:rowOff>34925</xdr:rowOff>
    </xdr:to>
    <xdr:sp macro="" textlink="">
      <xdr:nvSpPr>
        <xdr:cNvPr id="378" name="楕円 377"/>
        <xdr:cNvSpPr/>
      </xdr:nvSpPr>
      <xdr:spPr>
        <a:xfrm>
          <a:off x="9588500" y="90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52070</xdr:rowOff>
    </xdr:from>
    <xdr:ext cx="531495" cy="255905"/>
    <xdr:sp macro="" textlink="">
      <xdr:nvSpPr>
        <xdr:cNvPr id="379" name="テキスト ボックス 378"/>
        <xdr:cNvSpPr txBox="1"/>
      </xdr:nvSpPr>
      <xdr:spPr>
        <a:xfrm>
          <a:off x="9371965" y="8796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143510</xdr:rowOff>
    </xdr:from>
    <xdr:to xmlns:xdr="http://schemas.openxmlformats.org/drawingml/2006/spreadsheetDrawing">
      <xdr:col>46</xdr:col>
      <xdr:colOff>38100</xdr:colOff>
      <xdr:row>55</xdr:row>
      <xdr:rowOff>73660</xdr:rowOff>
    </xdr:to>
    <xdr:sp macro="" textlink="">
      <xdr:nvSpPr>
        <xdr:cNvPr id="380" name="楕円 379"/>
        <xdr:cNvSpPr/>
      </xdr:nvSpPr>
      <xdr:spPr>
        <a:xfrm>
          <a:off x="8699500" y="9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90170</xdr:rowOff>
    </xdr:from>
    <xdr:ext cx="531495" cy="259080"/>
    <xdr:sp macro="" textlink="">
      <xdr:nvSpPr>
        <xdr:cNvPr id="381" name="テキスト ボックス 380"/>
        <xdr:cNvSpPr txBox="1"/>
      </xdr:nvSpPr>
      <xdr:spPr>
        <a:xfrm>
          <a:off x="8482965" y="9177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635</xdr:rowOff>
    </xdr:from>
    <xdr:to xmlns:xdr="http://schemas.openxmlformats.org/drawingml/2006/spreadsheetDrawing">
      <xdr:col>41</xdr:col>
      <xdr:colOff>101600</xdr:colOff>
      <xdr:row>57</xdr:row>
      <xdr:rowOff>102235</xdr:rowOff>
    </xdr:to>
    <xdr:sp macro="" textlink="">
      <xdr:nvSpPr>
        <xdr:cNvPr id="382" name="楕円 381"/>
        <xdr:cNvSpPr/>
      </xdr:nvSpPr>
      <xdr:spPr>
        <a:xfrm>
          <a:off x="7810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93345</xdr:rowOff>
    </xdr:from>
    <xdr:ext cx="531495" cy="259080"/>
    <xdr:sp macro="" textlink="">
      <xdr:nvSpPr>
        <xdr:cNvPr id="383" name="テキスト ボックス 382"/>
        <xdr:cNvSpPr txBox="1"/>
      </xdr:nvSpPr>
      <xdr:spPr>
        <a:xfrm>
          <a:off x="7593965" y="9865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153035</xdr:rowOff>
    </xdr:from>
    <xdr:to xmlns:xdr="http://schemas.openxmlformats.org/drawingml/2006/spreadsheetDrawing">
      <xdr:col>36</xdr:col>
      <xdr:colOff>165100</xdr:colOff>
      <xdr:row>57</xdr:row>
      <xdr:rowOff>83185</xdr:rowOff>
    </xdr:to>
    <xdr:sp macro="" textlink="">
      <xdr:nvSpPr>
        <xdr:cNvPr id="384" name="楕円 383"/>
        <xdr:cNvSpPr/>
      </xdr:nvSpPr>
      <xdr:spPr>
        <a:xfrm>
          <a:off x="6921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74930</xdr:rowOff>
    </xdr:from>
    <xdr:ext cx="531495" cy="255905"/>
    <xdr:sp macro="" textlink="">
      <xdr:nvSpPr>
        <xdr:cNvPr id="385" name="テキスト ボックス 384"/>
        <xdr:cNvSpPr txBox="1"/>
      </xdr:nvSpPr>
      <xdr:spPr>
        <a:xfrm>
          <a:off x="6704965" y="9847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4" name="テキスト ボックス 393"/>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7" name="テキスト ボックス 396"/>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401" name="テキスト ボックス 400"/>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407" name="テキスト ボックス 406"/>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23495</xdr:rowOff>
    </xdr:from>
    <xdr:to xmlns:xdr="http://schemas.openxmlformats.org/drawingml/2006/spreadsheetDrawing">
      <xdr:col>54</xdr:col>
      <xdr:colOff>189865</xdr:colOff>
      <xdr:row>79</xdr:row>
      <xdr:rowOff>29210</xdr:rowOff>
    </xdr:to>
    <xdr:cxnSp macro="">
      <xdr:nvCxnSpPr>
        <xdr:cNvPr id="409" name="直線コネクタ 408"/>
        <xdr:cNvCxnSpPr/>
      </xdr:nvCxnSpPr>
      <xdr:spPr>
        <a:xfrm flipV="1">
          <a:off x="10475595" y="1219644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33020</xdr:rowOff>
    </xdr:from>
    <xdr:ext cx="378460" cy="259080"/>
    <xdr:sp macro="" textlink="">
      <xdr:nvSpPr>
        <xdr:cNvPr id="410" name="普通建設事業費 （ うち新規整備　）最小値テキスト"/>
        <xdr:cNvSpPr txBox="1"/>
      </xdr:nvSpPr>
      <xdr:spPr>
        <a:xfrm>
          <a:off x="10528300" y="13577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29210</xdr:rowOff>
    </xdr:from>
    <xdr:to xmlns:xdr="http://schemas.openxmlformats.org/drawingml/2006/spreadsheetDrawing">
      <xdr:col>55</xdr:col>
      <xdr:colOff>88900</xdr:colOff>
      <xdr:row>79</xdr:row>
      <xdr:rowOff>29210</xdr:rowOff>
    </xdr:to>
    <xdr:cxnSp macro="">
      <xdr:nvCxnSpPr>
        <xdr:cNvPr id="411" name="直線コネクタ 410"/>
        <xdr:cNvCxnSpPr/>
      </xdr:nvCxnSpPr>
      <xdr:spPr>
        <a:xfrm>
          <a:off x="10388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141605</xdr:rowOff>
    </xdr:from>
    <xdr:ext cx="534670" cy="259080"/>
    <xdr:sp macro="" textlink="">
      <xdr:nvSpPr>
        <xdr:cNvPr id="412" name="普通建設事業費 （ うち新規整備　）最大値テキスト"/>
        <xdr:cNvSpPr txBox="1"/>
      </xdr:nvSpPr>
      <xdr:spPr>
        <a:xfrm>
          <a:off x="10528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23495</xdr:rowOff>
    </xdr:from>
    <xdr:to xmlns:xdr="http://schemas.openxmlformats.org/drawingml/2006/spreadsheetDrawing">
      <xdr:col>55</xdr:col>
      <xdr:colOff>88900</xdr:colOff>
      <xdr:row>71</xdr:row>
      <xdr:rowOff>23495</xdr:rowOff>
    </xdr:to>
    <xdr:cxnSp macro="">
      <xdr:nvCxnSpPr>
        <xdr:cNvPr id="413" name="直線コネクタ 412"/>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93345</xdr:rowOff>
    </xdr:from>
    <xdr:to xmlns:xdr="http://schemas.openxmlformats.org/drawingml/2006/spreadsheetDrawing">
      <xdr:col>55</xdr:col>
      <xdr:colOff>0</xdr:colOff>
      <xdr:row>76</xdr:row>
      <xdr:rowOff>11430</xdr:rowOff>
    </xdr:to>
    <xdr:cxnSp macro="">
      <xdr:nvCxnSpPr>
        <xdr:cNvPr id="414" name="直線コネクタ 413"/>
        <xdr:cNvCxnSpPr/>
      </xdr:nvCxnSpPr>
      <xdr:spPr>
        <a:xfrm flipV="1">
          <a:off x="9639300" y="12609195"/>
          <a:ext cx="838200" cy="432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121920</xdr:rowOff>
    </xdr:from>
    <xdr:ext cx="469900" cy="255905"/>
    <xdr:sp macro="" textlink="">
      <xdr:nvSpPr>
        <xdr:cNvPr id="415" name="普通建設事業費 （ うち新規整備　）平均値テキスト"/>
        <xdr:cNvSpPr txBox="1"/>
      </xdr:nvSpPr>
      <xdr:spPr>
        <a:xfrm>
          <a:off x="10528300" y="131521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143510</xdr:rowOff>
    </xdr:from>
    <xdr:to xmlns:xdr="http://schemas.openxmlformats.org/drawingml/2006/spreadsheetDrawing">
      <xdr:col>55</xdr:col>
      <xdr:colOff>50800</xdr:colOff>
      <xdr:row>77</xdr:row>
      <xdr:rowOff>73660</xdr:rowOff>
    </xdr:to>
    <xdr:sp macro="" textlink="">
      <xdr:nvSpPr>
        <xdr:cNvPr id="416" name="フローチャート: 判断 415"/>
        <xdr:cNvSpPr/>
      </xdr:nvSpPr>
      <xdr:spPr>
        <a:xfrm>
          <a:off x="104267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11430</xdr:rowOff>
    </xdr:from>
    <xdr:to xmlns:xdr="http://schemas.openxmlformats.org/drawingml/2006/spreadsheetDrawing">
      <xdr:col>50</xdr:col>
      <xdr:colOff>114300</xdr:colOff>
      <xdr:row>77</xdr:row>
      <xdr:rowOff>80645</xdr:rowOff>
    </xdr:to>
    <xdr:cxnSp macro="">
      <xdr:nvCxnSpPr>
        <xdr:cNvPr id="417" name="直線コネクタ 416"/>
        <xdr:cNvCxnSpPr/>
      </xdr:nvCxnSpPr>
      <xdr:spPr>
        <a:xfrm flipV="1">
          <a:off x="8750300" y="1304163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100965</xdr:rowOff>
    </xdr:from>
    <xdr:to xmlns:xdr="http://schemas.openxmlformats.org/drawingml/2006/spreadsheetDrawing">
      <xdr:col>50</xdr:col>
      <xdr:colOff>165100</xdr:colOff>
      <xdr:row>77</xdr:row>
      <xdr:rowOff>31115</xdr:rowOff>
    </xdr:to>
    <xdr:sp macro="" textlink="">
      <xdr:nvSpPr>
        <xdr:cNvPr id="418" name="フローチャート: 判断 417"/>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22225</xdr:rowOff>
    </xdr:from>
    <xdr:ext cx="531495" cy="258445"/>
    <xdr:sp macro="" textlink="">
      <xdr:nvSpPr>
        <xdr:cNvPr id="419" name="テキスト ボックス 418"/>
        <xdr:cNvSpPr txBox="1"/>
      </xdr:nvSpPr>
      <xdr:spPr>
        <a:xfrm>
          <a:off x="9371965" y="13223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80645</xdr:rowOff>
    </xdr:from>
    <xdr:to xmlns:xdr="http://schemas.openxmlformats.org/drawingml/2006/spreadsheetDrawing">
      <xdr:col>45</xdr:col>
      <xdr:colOff>177800</xdr:colOff>
      <xdr:row>78</xdr:row>
      <xdr:rowOff>18415</xdr:rowOff>
    </xdr:to>
    <xdr:cxnSp macro="">
      <xdr:nvCxnSpPr>
        <xdr:cNvPr id="420" name="直線コネクタ 419"/>
        <xdr:cNvCxnSpPr/>
      </xdr:nvCxnSpPr>
      <xdr:spPr>
        <a:xfrm flipV="1">
          <a:off x="7861300" y="132822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34290</xdr:rowOff>
    </xdr:from>
    <xdr:to xmlns:xdr="http://schemas.openxmlformats.org/drawingml/2006/spreadsheetDrawing">
      <xdr:col>46</xdr:col>
      <xdr:colOff>38100</xdr:colOff>
      <xdr:row>76</xdr:row>
      <xdr:rowOff>135890</xdr:rowOff>
    </xdr:to>
    <xdr:sp macro="" textlink="">
      <xdr:nvSpPr>
        <xdr:cNvPr id="421" name="フローチャート: 判断 420"/>
        <xdr:cNvSpPr/>
      </xdr:nvSpPr>
      <xdr:spPr>
        <a:xfrm>
          <a:off x="8699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152400</xdr:rowOff>
    </xdr:from>
    <xdr:ext cx="531495" cy="259080"/>
    <xdr:sp macro="" textlink="">
      <xdr:nvSpPr>
        <xdr:cNvPr id="422" name="テキスト ボックス 421"/>
        <xdr:cNvSpPr txBox="1"/>
      </xdr:nvSpPr>
      <xdr:spPr>
        <a:xfrm>
          <a:off x="8482965" y="12839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18415</xdr:rowOff>
    </xdr:from>
    <xdr:to xmlns:xdr="http://schemas.openxmlformats.org/drawingml/2006/spreadsheetDrawing">
      <xdr:col>41</xdr:col>
      <xdr:colOff>50800</xdr:colOff>
      <xdr:row>78</xdr:row>
      <xdr:rowOff>20320</xdr:rowOff>
    </xdr:to>
    <xdr:cxnSp macro="">
      <xdr:nvCxnSpPr>
        <xdr:cNvPr id="423" name="直線コネクタ 422"/>
        <xdr:cNvCxnSpPr/>
      </xdr:nvCxnSpPr>
      <xdr:spPr>
        <a:xfrm flipV="1">
          <a:off x="6972300" y="1339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12065</xdr:rowOff>
    </xdr:from>
    <xdr:to xmlns:xdr="http://schemas.openxmlformats.org/drawingml/2006/spreadsheetDrawing">
      <xdr:col>41</xdr:col>
      <xdr:colOff>101600</xdr:colOff>
      <xdr:row>76</xdr:row>
      <xdr:rowOff>113665</xdr:rowOff>
    </xdr:to>
    <xdr:sp macro="" textlink="">
      <xdr:nvSpPr>
        <xdr:cNvPr id="424" name="フローチャート: 判断 423"/>
        <xdr:cNvSpPr/>
      </xdr:nvSpPr>
      <xdr:spPr>
        <a:xfrm>
          <a:off x="7810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130175</xdr:rowOff>
    </xdr:from>
    <xdr:ext cx="531495" cy="259080"/>
    <xdr:sp macro="" textlink="">
      <xdr:nvSpPr>
        <xdr:cNvPr id="425" name="テキスト ボックス 424"/>
        <xdr:cNvSpPr txBox="1"/>
      </xdr:nvSpPr>
      <xdr:spPr>
        <a:xfrm>
          <a:off x="7593965" y="12817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153670</xdr:rowOff>
    </xdr:from>
    <xdr:to xmlns:xdr="http://schemas.openxmlformats.org/drawingml/2006/spreadsheetDrawing">
      <xdr:col>36</xdr:col>
      <xdr:colOff>165100</xdr:colOff>
      <xdr:row>76</xdr:row>
      <xdr:rowOff>83820</xdr:rowOff>
    </xdr:to>
    <xdr:sp macro="" textlink="">
      <xdr:nvSpPr>
        <xdr:cNvPr id="426" name="フローチャート: 判断 425"/>
        <xdr:cNvSpPr/>
      </xdr:nvSpPr>
      <xdr:spPr>
        <a:xfrm>
          <a:off x="6921500" y="1301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100330</xdr:rowOff>
    </xdr:from>
    <xdr:ext cx="531495" cy="255905"/>
    <xdr:sp macro="" textlink="">
      <xdr:nvSpPr>
        <xdr:cNvPr id="427" name="テキスト ボックス 426"/>
        <xdr:cNvSpPr txBox="1"/>
      </xdr:nvSpPr>
      <xdr:spPr>
        <a:xfrm>
          <a:off x="6704965" y="12787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42545</xdr:rowOff>
    </xdr:from>
    <xdr:to xmlns:xdr="http://schemas.openxmlformats.org/drawingml/2006/spreadsheetDrawing">
      <xdr:col>55</xdr:col>
      <xdr:colOff>50800</xdr:colOff>
      <xdr:row>73</xdr:row>
      <xdr:rowOff>144145</xdr:rowOff>
    </xdr:to>
    <xdr:sp macro="" textlink="">
      <xdr:nvSpPr>
        <xdr:cNvPr id="433" name="楕円 432"/>
        <xdr:cNvSpPr/>
      </xdr:nvSpPr>
      <xdr:spPr>
        <a:xfrm>
          <a:off x="104267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65405</xdr:rowOff>
    </xdr:from>
    <xdr:ext cx="534670" cy="255905"/>
    <xdr:sp macro="" textlink="">
      <xdr:nvSpPr>
        <xdr:cNvPr id="434" name="普通建設事業費 （ うち新規整備　）該当値テキスト"/>
        <xdr:cNvSpPr txBox="1"/>
      </xdr:nvSpPr>
      <xdr:spPr>
        <a:xfrm>
          <a:off x="10528300" y="124098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132080</xdr:rowOff>
    </xdr:from>
    <xdr:to xmlns:xdr="http://schemas.openxmlformats.org/drawingml/2006/spreadsheetDrawing">
      <xdr:col>50</xdr:col>
      <xdr:colOff>165100</xdr:colOff>
      <xdr:row>76</xdr:row>
      <xdr:rowOff>62230</xdr:rowOff>
    </xdr:to>
    <xdr:sp macro="" textlink="">
      <xdr:nvSpPr>
        <xdr:cNvPr id="435" name="楕円 434"/>
        <xdr:cNvSpPr/>
      </xdr:nvSpPr>
      <xdr:spPr>
        <a:xfrm>
          <a:off x="95885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78740</xdr:rowOff>
    </xdr:from>
    <xdr:ext cx="531495" cy="259080"/>
    <xdr:sp macro="" textlink="">
      <xdr:nvSpPr>
        <xdr:cNvPr id="436" name="テキスト ボックス 435"/>
        <xdr:cNvSpPr txBox="1"/>
      </xdr:nvSpPr>
      <xdr:spPr>
        <a:xfrm>
          <a:off x="9371965" y="12766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29845</xdr:rowOff>
    </xdr:from>
    <xdr:to xmlns:xdr="http://schemas.openxmlformats.org/drawingml/2006/spreadsheetDrawing">
      <xdr:col>46</xdr:col>
      <xdr:colOff>38100</xdr:colOff>
      <xdr:row>77</xdr:row>
      <xdr:rowOff>132080</xdr:rowOff>
    </xdr:to>
    <xdr:sp macro="" textlink="">
      <xdr:nvSpPr>
        <xdr:cNvPr id="437" name="楕円 436"/>
        <xdr:cNvSpPr/>
      </xdr:nvSpPr>
      <xdr:spPr>
        <a:xfrm>
          <a:off x="8699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122555</xdr:rowOff>
    </xdr:from>
    <xdr:ext cx="466725" cy="255905"/>
    <xdr:sp macro="" textlink="">
      <xdr:nvSpPr>
        <xdr:cNvPr id="438" name="テキスト ボックス 437"/>
        <xdr:cNvSpPr txBox="1"/>
      </xdr:nvSpPr>
      <xdr:spPr>
        <a:xfrm>
          <a:off x="8515350" y="13324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139065</xdr:rowOff>
    </xdr:from>
    <xdr:to xmlns:xdr="http://schemas.openxmlformats.org/drawingml/2006/spreadsheetDrawing">
      <xdr:col>41</xdr:col>
      <xdr:colOff>101600</xdr:colOff>
      <xdr:row>78</xdr:row>
      <xdr:rowOff>69215</xdr:rowOff>
    </xdr:to>
    <xdr:sp macro="" textlink="">
      <xdr:nvSpPr>
        <xdr:cNvPr id="439" name="楕円 438"/>
        <xdr:cNvSpPr/>
      </xdr:nvSpPr>
      <xdr:spPr>
        <a:xfrm>
          <a:off x="7810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60325</xdr:rowOff>
    </xdr:from>
    <xdr:ext cx="466725" cy="259080"/>
    <xdr:sp macro="" textlink="">
      <xdr:nvSpPr>
        <xdr:cNvPr id="440" name="テキスト ボックス 439"/>
        <xdr:cNvSpPr txBox="1"/>
      </xdr:nvSpPr>
      <xdr:spPr>
        <a:xfrm>
          <a:off x="7626350" y="134334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140970</xdr:rowOff>
    </xdr:from>
    <xdr:to xmlns:xdr="http://schemas.openxmlformats.org/drawingml/2006/spreadsheetDrawing">
      <xdr:col>36</xdr:col>
      <xdr:colOff>165100</xdr:colOff>
      <xdr:row>78</xdr:row>
      <xdr:rowOff>71120</xdr:rowOff>
    </xdr:to>
    <xdr:sp macro="" textlink="">
      <xdr:nvSpPr>
        <xdr:cNvPr id="441" name="楕円 440"/>
        <xdr:cNvSpPr/>
      </xdr:nvSpPr>
      <xdr:spPr>
        <a:xfrm>
          <a:off x="6921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62230</xdr:rowOff>
    </xdr:from>
    <xdr:ext cx="466725" cy="259080"/>
    <xdr:sp macro="" textlink="">
      <xdr:nvSpPr>
        <xdr:cNvPr id="442" name="テキスト ボックス 441"/>
        <xdr:cNvSpPr txBox="1"/>
      </xdr:nvSpPr>
      <xdr:spPr>
        <a:xfrm>
          <a:off x="6737350" y="134353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51" name="テキスト ボックス 450"/>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54" name="テキスト ボックス 453"/>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6" name="テキスト ボックス 45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58" name="テキスト ボックス 457"/>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0" name="テキスト ボックス 45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62" name="テキスト ボックス 461"/>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4" name="テキスト ボックス 463"/>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66040</xdr:rowOff>
    </xdr:from>
    <xdr:to xmlns:xdr="http://schemas.openxmlformats.org/drawingml/2006/spreadsheetDrawing">
      <xdr:col>54</xdr:col>
      <xdr:colOff>189865</xdr:colOff>
      <xdr:row>98</xdr:row>
      <xdr:rowOff>15240</xdr:rowOff>
    </xdr:to>
    <xdr:cxnSp macro="">
      <xdr:nvCxnSpPr>
        <xdr:cNvPr id="466" name="直線コネクタ 465"/>
        <xdr:cNvCxnSpPr/>
      </xdr:nvCxnSpPr>
      <xdr:spPr>
        <a:xfrm flipV="1">
          <a:off x="10475595" y="1549654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534670" cy="255905"/>
    <xdr:sp macro="" textlink="">
      <xdr:nvSpPr>
        <xdr:cNvPr id="467" name="普通建設事業費 （ うち更新整備　）最小値テキスト"/>
        <xdr:cNvSpPr txBox="1"/>
      </xdr:nvSpPr>
      <xdr:spPr>
        <a:xfrm>
          <a:off x="10528300" y="168211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68" name="直線コネクタ 467"/>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12700</xdr:rowOff>
    </xdr:from>
    <xdr:ext cx="534670" cy="259080"/>
    <xdr:sp macro="" textlink="">
      <xdr:nvSpPr>
        <xdr:cNvPr id="469" name="普通建設事業費 （ うち更新整備　）最大値テキスト"/>
        <xdr:cNvSpPr txBox="1"/>
      </xdr:nvSpPr>
      <xdr:spPr>
        <a:xfrm>
          <a:off x="10528300" y="1527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66040</xdr:rowOff>
    </xdr:from>
    <xdr:to xmlns:xdr="http://schemas.openxmlformats.org/drawingml/2006/spreadsheetDrawing">
      <xdr:col>55</xdr:col>
      <xdr:colOff>88900</xdr:colOff>
      <xdr:row>90</xdr:row>
      <xdr:rowOff>66040</xdr:rowOff>
    </xdr:to>
    <xdr:cxnSp macro="">
      <xdr:nvCxnSpPr>
        <xdr:cNvPr id="470" name="直線コネクタ 469"/>
        <xdr:cNvCxnSpPr/>
      </xdr:nvCxnSpPr>
      <xdr:spPr>
        <a:xfrm>
          <a:off x="10388600" y="1549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123825</xdr:rowOff>
    </xdr:from>
    <xdr:to xmlns:xdr="http://schemas.openxmlformats.org/drawingml/2006/spreadsheetDrawing">
      <xdr:col>55</xdr:col>
      <xdr:colOff>0</xdr:colOff>
      <xdr:row>93</xdr:row>
      <xdr:rowOff>144780</xdr:rowOff>
    </xdr:to>
    <xdr:cxnSp macro="">
      <xdr:nvCxnSpPr>
        <xdr:cNvPr id="471" name="直線コネクタ 470"/>
        <xdr:cNvCxnSpPr/>
      </xdr:nvCxnSpPr>
      <xdr:spPr>
        <a:xfrm>
          <a:off x="9639300" y="160686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52070</xdr:rowOff>
    </xdr:from>
    <xdr:ext cx="534670" cy="255905"/>
    <xdr:sp macro="" textlink="">
      <xdr:nvSpPr>
        <xdr:cNvPr id="472" name="普通建設事業費 （ うち更新整備　）平均値テキスト"/>
        <xdr:cNvSpPr txBox="1"/>
      </xdr:nvSpPr>
      <xdr:spPr>
        <a:xfrm>
          <a:off x="10528300" y="163398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73660</xdr:rowOff>
    </xdr:from>
    <xdr:to xmlns:xdr="http://schemas.openxmlformats.org/drawingml/2006/spreadsheetDrawing">
      <xdr:col>55</xdr:col>
      <xdr:colOff>50800</xdr:colOff>
      <xdr:row>96</xdr:row>
      <xdr:rowOff>3810</xdr:rowOff>
    </xdr:to>
    <xdr:sp macro="" textlink="">
      <xdr:nvSpPr>
        <xdr:cNvPr id="473" name="フローチャート: 判断 472"/>
        <xdr:cNvSpPr/>
      </xdr:nvSpPr>
      <xdr:spPr>
        <a:xfrm>
          <a:off x="104267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123825</xdr:rowOff>
    </xdr:from>
    <xdr:to xmlns:xdr="http://schemas.openxmlformats.org/drawingml/2006/spreadsheetDrawing">
      <xdr:col>50</xdr:col>
      <xdr:colOff>114300</xdr:colOff>
      <xdr:row>95</xdr:row>
      <xdr:rowOff>41910</xdr:rowOff>
    </xdr:to>
    <xdr:cxnSp macro="">
      <xdr:nvCxnSpPr>
        <xdr:cNvPr id="474" name="直線コネクタ 473"/>
        <xdr:cNvCxnSpPr/>
      </xdr:nvCxnSpPr>
      <xdr:spPr>
        <a:xfrm flipV="1">
          <a:off x="8750300" y="1606867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132715</xdr:rowOff>
    </xdr:from>
    <xdr:to xmlns:xdr="http://schemas.openxmlformats.org/drawingml/2006/spreadsheetDrawing">
      <xdr:col>50</xdr:col>
      <xdr:colOff>165100</xdr:colOff>
      <xdr:row>96</xdr:row>
      <xdr:rowOff>63500</xdr:rowOff>
    </xdr:to>
    <xdr:sp macro="" textlink="">
      <xdr:nvSpPr>
        <xdr:cNvPr id="475" name="フローチャート: 判断 474"/>
        <xdr:cNvSpPr/>
      </xdr:nvSpPr>
      <xdr:spPr>
        <a:xfrm>
          <a:off x="9588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53975</xdr:rowOff>
    </xdr:from>
    <xdr:ext cx="531495" cy="255905"/>
    <xdr:sp macro="" textlink="">
      <xdr:nvSpPr>
        <xdr:cNvPr id="476" name="テキスト ボックス 475"/>
        <xdr:cNvSpPr txBox="1"/>
      </xdr:nvSpPr>
      <xdr:spPr>
        <a:xfrm>
          <a:off x="9371965" y="16513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41910</xdr:rowOff>
    </xdr:from>
    <xdr:to xmlns:xdr="http://schemas.openxmlformats.org/drawingml/2006/spreadsheetDrawing">
      <xdr:col>45</xdr:col>
      <xdr:colOff>177800</xdr:colOff>
      <xdr:row>96</xdr:row>
      <xdr:rowOff>168275</xdr:rowOff>
    </xdr:to>
    <xdr:cxnSp macro="">
      <xdr:nvCxnSpPr>
        <xdr:cNvPr id="477" name="直線コネクタ 476"/>
        <xdr:cNvCxnSpPr/>
      </xdr:nvCxnSpPr>
      <xdr:spPr>
        <a:xfrm flipV="1">
          <a:off x="7861300" y="1632966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4445</xdr:rowOff>
    </xdr:from>
    <xdr:to xmlns:xdr="http://schemas.openxmlformats.org/drawingml/2006/spreadsheetDrawing">
      <xdr:col>46</xdr:col>
      <xdr:colOff>38100</xdr:colOff>
      <xdr:row>96</xdr:row>
      <xdr:rowOff>106045</xdr:rowOff>
    </xdr:to>
    <xdr:sp macro="" textlink="">
      <xdr:nvSpPr>
        <xdr:cNvPr id="478" name="フローチャート: 判断 477"/>
        <xdr:cNvSpPr/>
      </xdr:nvSpPr>
      <xdr:spPr>
        <a:xfrm>
          <a:off x="8699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97790</xdr:rowOff>
    </xdr:from>
    <xdr:ext cx="531495" cy="255905"/>
    <xdr:sp macro="" textlink="">
      <xdr:nvSpPr>
        <xdr:cNvPr id="479" name="テキスト ボックス 478"/>
        <xdr:cNvSpPr txBox="1"/>
      </xdr:nvSpPr>
      <xdr:spPr>
        <a:xfrm>
          <a:off x="8482965" y="16556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142240</xdr:rowOff>
    </xdr:from>
    <xdr:to xmlns:xdr="http://schemas.openxmlformats.org/drawingml/2006/spreadsheetDrawing">
      <xdr:col>41</xdr:col>
      <xdr:colOff>50800</xdr:colOff>
      <xdr:row>96</xdr:row>
      <xdr:rowOff>168275</xdr:rowOff>
    </xdr:to>
    <xdr:cxnSp macro="">
      <xdr:nvCxnSpPr>
        <xdr:cNvPr id="480" name="直線コネクタ 479"/>
        <xdr:cNvCxnSpPr/>
      </xdr:nvCxnSpPr>
      <xdr:spPr>
        <a:xfrm>
          <a:off x="6972300" y="166014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19050</xdr:rowOff>
    </xdr:from>
    <xdr:to xmlns:xdr="http://schemas.openxmlformats.org/drawingml/2006/spreadsheetDrawing">
      <xdr:col>41</xdr:col>
      <xdr:colOff>101600</xdr:colOff>
      <xdr:row>96</xdr:row>
      <xdr:rowOff>120650</xdr:rowOff>
    </xdr:to>
    <xdr:sp macro="" textlink="">
      <xdr:nvSpPr>
        <xdr:cNvPr id="481" name="フローチャート: 判断 480"/>
        <xdr:cNvSpPr/>
      </xdr:nvSpPr>
      <xdr:spPr>
        <a:xfrm>
          <a:off x="7810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137160</xdr:rowOff>
    </xdr:from>
    <xdr:ext cx="531495" cy="259080"/>
    <xdr:sp macro="" textlink="">
      <xdr:nvSpPr>
        <xdr:cNvPr id="482" name="テキスト ボックス 481"/>
        <xdr:cNvSpPr txBox="1"/>
      </xdr:nvSpPr>
      <xdr:spPr>
        <a:xfrm>
          <a:off x="7593965" y="16253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153670</xdr:rowOff>
    </xdr:from>
    <xdr:to xmlns:xdr="http://schemas.openxmlformats.org/drawingml/2006/spreadsheetDrawing">
      <xdr:col>36</xdr:col>
      <xdr:colOff>165100</xdr:colOff>
      <xdr:row>96</xdr:row>
      <xdr:rowOff>83820</xdr:rowOff>
    </xdr:to>
    <xdr:sp macro="" textlink="">
      <xdr:nvSpPr>
        <xdr:cNvPr id="483" name="フローチャート: 判断 482"/>
        <xdr:cNvSpPr/>
      </xdr:nvSpPr>
      <xdr:spPr>
        <a:xfrm>
          <a:off x="6921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100330</xdr:rowOff>
    </xdr:from>
    <xdr:ext cx="531495" cy="255905"/>
    <xdr:sp macro="" textlink="">
      <xdr:nvSpPr>
        <xdr:cNvPr id="484" name="テキスト ボックス 483"/>
        <xdr:cNvSpPr txBox="1"/>
      </xdr:nvSpPr>
      <xdr:spPr>
        <a:xfrm>
          <a:off x="6704965" y="16216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93980</xdr:rowOff>
    </xdr:from>
    <xdr:to xmlns:xdr="http://schemas.openxmlformats.org/drawingml/2006/spreadsheetDrawing">
      <xdr:col>55</xdr:col>
      <xdr:colOff>50800</xdr:colOff>
      <xdr:row>94</xdr:row>
      <xdr:rowOff>24130</xdr:rowOff>
    </xdr:to>
    <xdr:sp macro="" textlink="">
      <xdr:nvSpPr>
        <xdr:cNvPr id="490" name="楕円 489"/>
        <xdr:cNvSpPr/>
      </xdr:nvSpPr>
      <xdr:spPr>
        <a:xfrm>
          <a:off x="104267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116840</xdr:rowOff>
    </xdr:from>
    <xdr:ext cx="534670" cy="259080"/>
    <xdr:sp macro="" textlink="">
      <xdr:nvSpPr>
        <xdr:cNvPr id="491" name="普通建設事業費 （ うち更新整備　）該当値テキスト"/>
        <xdr:cNvSpPr txBox="1"/>
      </xdr:nvSpPr>
      <xdr:spPr>
        <a:xfrm>
          <a:off x="10528300" y="1589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73025</xdr:rowOff>
    </xdr:from>
    <xdr:to xmlns:xdr="http://schemas.openxmlformats.org/drawingml/2006/spreadsheetDrawing">
      <xdr:col>50</xdr:col>
      <xdr:colOff>165100</xdr:colOff>
      <xdr:row>94</xdr:row>
      <xdr:rowOff>3175</xdr:rowOff>
    </xdr:to>
    <xdr:sp macro="" textlink="">
      <xdr:nvSpPr>
        <xdr:cNvPr id="492" name="楕円 491"/>
        <xdr:cNvSpPr/>
      </xdr:nvSpPr>
      <xdr:spPr>
        <a:xfrm>
          <a:off x="9588500" y="16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19685</xdr:rowOff>
    </xdr:from>
    <xdr:ext cx="531495" cy="255905"/>
    <xdr:sp macro="" textlink="">
      <xdr:nvSpPr>
        <xdr:cNvPr id="493" name="テキスト ボックス 492"/>
        <xdr:cNvSpPr txBox="1"/>
      </xdr:nvSpPr>
      <xdr:spPr>
        <a:xfrm>
          <a:off x="9371965" y="15793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162560</xdr:rowOff>
    </xdr:from>
    <xdr:to xmlns:xdr="http://schemas.openxmlformats.org/drawingml/2006/spreadsheetDrawing">
      <xdr:col>46</xdr:col>
      <xdr:colOff>38100</xdr:colOff>
      <xdr:row>95</xdr:row>
      <xdr:rowOff>92710</xdr:rowOff>
    </xdr:to>
    <xdr:sp macro="" textlink="">
      <xdr:nvSpPr>
        <xdr:cNvPr id="494" name="楕円 493"/>
        <xdr:cNvSpPr/>
      </xdr:nvSpPr>
      <xdr:spPr>
        <a:xfrm>
          <a:off x="86995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109220</xdr:rowOff>
    </xdr:from>
    <xdr:ext cx="531495" cy="255905"/>
    <xdr:sp macro="" textlink="">
      <xdr:nvSpPr>
        <xdr:cNvPr id="495" name="テキスト ボックス 494"/>
        <xdr:cNvSpPr txBox="1"/>
      </xdr:nvSpPr>
      <xdr:spPr>
        <a:xfrm>
          <a:off x="8482965" y="16054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96" name="楕円 495"/>
        <xdr:cNvSpPr/>
      </xdr:nvSpPr>
      <xdr:spPr>
        <a:xfrm>
          <a:off x="7810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38735</xdr:rowOff>
    </xdr:from>
    <xdr:ext cx="531495" cy="259080"/>
    <xdr:sp macro="" textlink="">
      <xdr:nvSpPr>
        <xdr:cNvPr id="497" name="テキスト ボックス 496"/>
        <xdr:cNvSpPr txBox="1"/>
      </xdr:nvSpPr>
      <xdr:spPr>
        <a:xfrm>
          <a:off x="7593965" y="16669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91440</xdr:rowOff>
    </xdr:from>
    <xdr:to xmlns:xdr="http://schemas.openxmlformats.org/drawingml/2006/spreadsheetDrawing">
      <xdr:col>36</xdr:col>
      <xdr:colOff>165100</xdr:colOff>
      <xdr:row>97</xdr:row>
      <xdr:rowOff>21590</xdr:rowOff>
    </xdr:to>
    <xdr:sp macro="" textlink="">
      <xdr:nvSpPr>
        <xdr:cNvPr id="498" name="楕円 497"/>
        <xdr:cNvSpPr/>
      </xdr:nvSpPr>
      <xdr:spPr>
        <a:xfrm>
          <a:off x="6921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12700</xdr:rowOff>
    </xdr:from>
    <xdr:ext cx="531495" cy="259080"/>
    <xdr:sp macro="" textlink="">
      <xdr:nvSpPr>
        <xdr:cNvPr id="499" name="テキスト ボックス 498"/>
        <xdr:cNvSpPr txBox="1"/>
      </xdr:nvSpPr>
      <xdr:spPr>
        <a:xfrm>
          <a:off x="6704965" y="16643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8" name="テキスト ボックス 507"/>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11" name="テキスト ボックス 510"/>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144145</xdr:rowOff>
    </xdr:from>
    <xdr:ext cx="464185" cy="255905"/>
    <xdr:sp macro="" textlink="">
      <xdr:nvSpPr>
        <xdr:cNvPr id="513" name="テキスト ボックス 512"/>
        <xdr:cNvSpPr txBox="1"/>
      </xdr:nvSpPr>
      <xdr:spPr>
        <a:xfrm>
          <a:off x="11978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34</xdr:row>
      <xdr:rowOff>160655</xdr:rowOff>
    </xdr:from>
    <xdr:ext cx="464185" cy="259080"/>
    <xdr:sp macro="" textlink="">
      <xdr:nvSpPr>
        <xdr:cNvPr id="515" name="テキスト ボックス 514"/>
        <xdr:cNvSpPr txBox="1"/>
      </xdr:nvSpPr>
      <xdr:spPr>
        <a:xfrm>
          <a:off x="11978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6350</xdr:rowOff>
    </xdr:from>
    <xdr:ext cx="464185" cy="255905"/>
    <xdr:sp macro="" textlink="">
      <xdr:nvSpPr>
        <xdr:cNvPr id="517" name="テキスト ボックス 516"/>
        <xdr:cNvSpPr txBox="1"/>
      </xdr:nvSpPr>
      <xdr:spPr>
        <a:xfrm>
          <a:off x="11978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9" name="テキスト ボックス 51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21" name="テキスト ボックス 52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23" name="テキスト ボックス 522"/>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123825</xdr:rowOff>
    </xdr:from>
    <xdr:ext cx="534670" cy="255905"/>
    <xdr:sp macro="" textlink="">
      <xdr:nvSpPr>
        <xdr:cNvPr id="528" name="災害復旧事業費最大値テキスト"/>
        <xdr:cNvSpPr txBox="1"/>
      </xdr:nvSpPr>
      <xdr:spPr>
        <a:xfrm>
          <a:off x="16370300" y="50958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xdr:rowOff>
    </xdr:from>
    <xdr:to xmlns:xdr="http://schemas.openxmlformats.org/drawingml/2006/spreadsheetDrawing">
      <xdr:col>86</xdr:col>
      <xdr:colOff>25400</xdr:colOff>
      <xdr:row>31</xdr:row>
      <xdr:rowOff>6350</xdr:rowOff>
    </xdr:to>
    <xdr:cxnSp macro="">
      <xdr:nvCxnSpPr>
        <xdr:cNvPr id="529" name="直線コネクタ 528"/>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77470</xdr:rowOff>
    </xdr:from>
    <xdr:to xmlns:xdr="http://schemas.openxmlformats.org/drawingml/2006/spreadsheetDrawing">
      <xdr:col>85</xdr:col>
      <xdr:colOff>127000</xdr:colOff>
      <xdr:row>34</xdr:row>
      <xdr:rowOff>14605</xdr:rowOff>
    </xdr:to>
    <xdr:cxnSp macro="">
      <xdr:nvCxnSpPr>
        <xdr:cNvPr id="530" name="直線コネクタ 529"/>
        <xdr:cNvCxnSpPr/>
      </xdr:nvCxnSpPr>
      <xdr:spPr>
        <a:xfrm flipV="1">
          <a:off x="15481300" y="556387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83185</xdr:rowOff>
    </xdr:from>
    <xdr:ext cx="469900" cy="259080"/>
    <xdr:sp macro="" textlink="">
      <xdr:nvSpPr>
        <xdr:cNvPr id="531" name="災害復旧事業費平均値テキスト"/>
        <xdr:cNvSpPr txBox="1"/>
      </xdr:nvSpPr>
      <xdr:spPr>
        <a:xfrm>
          <a:off x="16370300" y="6598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104775</xdr:rowOff>
    </xdr:from>
    <xdr:to xmlns:xdr="http://schemas.openxmlformats.org/drawingml/2006/spreadsheetDrawing">
      <xdr:col>85</xdr:col>
      <xdr:colOff>177800</xdr:colOff>
      <xdr:row>39</xdr:row>
      <xdr:rowOff>34925</xdr:rowOff>
    </xdr:to>
    <xdr:sp macro="" textlink="">
      <xdr:nvSpPr>
        <xdr:cNvPr id="532" name="フローチャート: 判断 531"/>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14605</xdr:rowOff>
    </xdr:from>
    <xdr:to xmlns:xdr="http://schemas.openxmlformats.org/drawingml/2006/spreadsheetDrawing">
      <xdr:col>81</xdr:col>
      <xdr:colOff>50800</xdr:colOff>
      <xdr:row>38</xdr:row>
      <xdr:rowOff>57150</xdr:rowOff>
    </xdr:to>
    <xdr:cxnSp macro="">
      <xdr:nvCxnSpPr>
        <xdr:cNvPr id="533" name="直線コネクタ 532"/>
        <xdr:cNvCxnSpPr/>
      </xdr:nvCxnSpPr>
      <xdr:spPr>
        <a:xfrm flipV="1">
          <a:off x="14592300" y="5843905"/>
          <a:ext cx="8890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99060</xdr:rowOff>
    </xdr:from>
    <xdr:to xmlns:xdr="http://schemas.openxmlformats.org/drawingml/2006/spreadsheetDrawing">
      <xdr:col>81</xdr:col>
      <xdr:colOff>101600</xdr:colOff>
      <xdr:row>39</xdr:row>
      <xdr:rowOff>29210</xdr:rowOff>
    </xdr:to>
    <xdr:sp macro="" textlink="">
      <xdr:nvSpPr>
        <xdr:cNvPr id="534" name="フローチャート: 判断 533"/>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20320</xdr:rowOff>
    </xdr:from>
    <xdr:ext cx="466725" cy="255905"/>
    <xdr:sp macro="" textlink="">
      <xdr:nvSpPr>
        <xdr:cNvPr id="535" name="テキスト ボックス 534"/>
        <xdr:cNvSpPr txBox="1"/>
      </xdr:nvSpPr>
      <xdr:spPr>
        <a:xfrm>
          <a:off x="15246350" y="6706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57150</xdr:rowOff>
    </xdr:from>
    <xdr:to xmlns:xdr="http://schemas.openxmlformats.org/drawingml/2006/spreadsheetDrawing">
      <xdr:col>76</xdr:col>
      <xdr:colOff>114300</xdr:colOff>
      <xdr:row>39</xdr:row>
      <xdr:rowOff>22225</xdr:rowOff>
    </xdr:to>
    <xdr:cxnSp macro="">
      <xdr:nvCxnSpPr>
        <xdr:cNvPr id="536" name="直線コネクタ 535"/>
        <xdr:cNvCxnSpPr/>
      </xdr:nvCxnSpPr>
      <xdr:spPr>
        <a:xfrm flipV="1">
          <a:off x="13703300" y="65722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135255</xdr:rowOff>
    </xdr:from>
    <xdr:to xmlns:xdr="http://schemas.openxmlformats.org/drawingml/2006/spreadsheetDrawing">
      <xdr:col>76</xdr:col>
      <xdr:colOff>165100</xdr:colOff>
      <xdr:row>39</xdr:row>
      <xdr:rowOff>65405</xdr:rowOff>
    </xdr:to>
    <xdr:sp macro="" textlink="">
      <xdr:nvSpPr>
        <xdr:cNvPr id="537" name="フローチャート: 判断 536"/>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56515</xdr:rowOff>
    </xdr:from>
    <xdr:ext cx="378460" cy="258445"/>
    <xdr:sp macro="" textlink="">
      <xdr:nvSpPr>
        <xdr:cNvPr id="538" name="テキスト ボックス 537"/>
        <xdr:cNvSpPr txBox="1"/>
      </xdr:nvSpPr>
      <xdr:spPr>
        <a:xfrm>
          <a:off x="14403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41275</xdr:rowOff>
    </xdr:from>
    <xdr:to xmlns:xdr="http://schemas.openxmlformats.org/drawingml/2006/spreadsheetDrawing">
      <xdr:col>71</xdr:col>
      <xdr:colOff>177800</xdr:colOff>
      <xdr:row>39</xdr:row>
      <xdr:rowOff>22225</xdr:rowOff>
    </xdr:to>
    <xdr:cxnSp macro="">
      <xdr:nvCxnSpPr>
        <xdr:cNvPr id="539" name="直線コネクタ 538"/>
        <xdr:cNvCxnSpPr/>
      </xdr:nvCxnSpPr>
      <xdr:spPr>
        <a:xfrm>
          <a:off x="12814300" y="65563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73025</xdr:rowOff>
    </xdr:from>
    <xdr:to xmlns:xdr="http://schemas.openxmlformats.org/drawingml/2006/spreadsheetDrawing">
      <xdr:col>72</xdr:col>
      <xdr:colOff>38100</xdr:colOff>
      <xdr:row>39</xdr:row>
      <xdr:rowOff>3175</xdr:rowOff>
    </xdr:to>
    <xdr:sp macro="" textlink="">
      <xdr:nvSpPr>
        <xdr:cNvPr id="540" name="フローチャート: 判断 539"/>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19685</xdr:rowOff>
    </xdr:from>
    <xdr:ext cx="466725" cy="255905"/>
    <xdr:sp macro="" textlink="">
      <xdr:nvSpPr>
        <xdr:cNvPr id="541" name="テキスト ボックス 540"/>
        <xdr:cNvSpPr txBox="1"/>
      </xdr:nvSpPr>
      <xdr:spPr>
        <a:xfrm>
          <a:off x="13468350" y="6363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64770</xdr:rowOff>
    </xdr:from>
    <xdr:to xmlns:xdr="http://schemas.openxmlformats.org/drawingml/2006/spreadsheetDrawing">
      <xdr:col>67</xdr:col>
      <xdr:colOff>101600</xdr:colOff>
      <xdr:row>37</xdr:row>
      <xdr:rowOff>166370</xdr:rowOff>
    </xdr:to>
    <xdr:sp macro="" textlink="">
      <xdr:nvSpPr>
        <xdr:cNvPr id="542" name="フローチャート: 判断 541"/>
        <xdr:cNvSpPr/>
      </xdr:nvSpPr>
      <xdr:spPr>
        <a:xfrm>
          <a:off x="12763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11430</xdr:rowOff>
    </xdr:from>
    <xdr:ext cx="466725" cy="259080"/>
    <xdr:sp macro="" textlink="">
      <xdr:nvSpPr>
        <xdr:cNvPr id="543" name="テキスト ボックス 542"/>
        <xdr:cNvSpPr txBox="1"/>
      </xdr:nvSpPr>
      <xdr:spPr>
        <a:xfrm>
          <a:off x="12579350" y="6183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26670</xdr:rowOff>
    </xdr:from>
    <xdr:to xmlns:xdr="http://schemas.openxmlformats.org/drawingml/2006/spreadsheetDrawing">
      <xdr:col>85</xdr:col>
      <xdr:colOff>177800</xdr:colOff>
      <xdr:row>32</xdr:row>
      <xdr:rowOff>128270</xdr:rowOff>
    </xdr:to>
    <xdr:sp macro="" textlink="">
      <xdr:nvSpPr>
        <xdr:cNvPr id="549" name="楕円 548"/>
        <xdr:cNvSpPr/>
      </xdr:nvSpPr>
      <xdr:spPr>
        <a:xfrm>
          <a:off x="16268700" y="55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49530</xdr:rowOff>
    </xdr:from>
    <xdr:ext cx="534670" cy="259080"/>
    <xdr:sp macro="" textlink="">
      <xdr:nvSpPr>
        <xdr:cNvPr id="550" name="災害復旧事業費該当値テキスト"/>
        <xdr:cNvSpPr txBox="1"/>
      </xdr:nvSpPr>
      <xdr:spPr>
        <a:xfrm>
          <a:off x="16370300" y="536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135255</xdr:rowOff>
    </xdr:from>
    <xdr:to xmlns:xdr="http://schemas.openxmlformats.org/drawingml/2006/spreadsheetDrawing">
      <xdr:col>81</xdr:col>
      <xdr:colOff>101600</xdr:colOff>
      <xdr:row>34</xdr:row>
      <xdr:rowOff>65405</xdr:rowOff>
    </xdr:to>
    <xdr:sp macro="" textlink="">
      <xdr:nvSpPr>
        <xdr:cNvPr id="551" name="楕円 550"/>
        <xdr:cNvSpPr/>
      </xdr:nvSpPr>
      <xdr:spPr>
        <a:xfrm>
          <a:off x="15430500" y="57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32</xdr:row>
      <xdr:rowOff>81915</xdr:rowOff>
    </xdr:from>
    <xdr:ext cx="466725" cy="259080"/>
    <xdr:sp macro="" textlink="">
      <xdr:nvSpPr>
        <xdr:cNvPr id="552" name="テキスト ボックス 551"/>
        <xdr:cNvSpPr txBox="1"/>
      </xdr:nvSpPr>
      <xdr:spPr>
        <a:xfrm>
          <a:off x="15246350" y="5568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107950</xdr:rowOff>
    </xdr:to>
    <xdr:sp macro="" textlink="">
      <xdr:nvSpPr>
        <xdr:cNvPr id="553" name="楕円 552"/>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124460</xdr:rowOff>
    </xdr:from>
    <xdr:ext cx="466725" cy="259080"/>
    <xdr:sp macro="" textlink="">
      <xdr:nvSpPr>
        <xdr:cNvPr id="554" name="テキスト ボックス 553"/>
        <xdr:cNvSpPr txBox="1"/>
      </xdr:nvSpPr>
      <xdr:spPr>
        <a:xfrm>
          <a:off x="14357350" y="6296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143510</xdr:rowOff>
    </xdr:from>
    <xdr:to xmlns:xdr="http://schemas.openxmlformats.org/drawingml/2006/spreadsheetDrawing">
      <xdr:col>72</xdr:col>
      <xdr:colOff>38100</xdr:colOff>
      <xdr:row>39</xdr:row>
      <xdr:rowOff>73025</xdr:rowOff>
    </xdr:to>
    <xdr:sp macro="" textlink="">
      <xdr:nvSpPr>
        <xdr:cNvPr id="555" name="楕円 554"/>
        <xdr:cNvSpPr/>
      </xdr:nvSpPr>
      <xdr:spPr>
        <a:xfrm>
          <a:off x="13652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64135</xdr:rowOff>
    </xdr:from>
    <xdr:ext cx="378460" cy="255905"/>
    <xdr:sp macro="" textlink="">
      <xdr:nvSpPr>
        <xdr:cNvPr id="556" name="テキスト ボックス 555"/>
        <xdr:cNvSpPr txBox="1"/>
      </xdr:nvSpPr>
      <xdr:spPr>
        <a:xfrm>
          <a:off x="13514070" y="67506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161925</xdr:rowOff>
    </xdr:from>
    <xdr:to xmlns:xdr="http://schemas.openxmlformats.org/drawingml/2006/spreadsheetDrawing">
      <xdr:col>67</xdr:col>
      <xdr:colOff>101600</xdr:colOff>
      <xdr:row>38</xdr:row>
      <xdr:rowOff>92075</xdr:rowOff>
    </xdr:to>
    <xdr:sp macro="" textlink="">
      <xdr:nvSpPr>
        <xdr:cNvPr id="557" name="楕円 556"/>
        <xdr:cNvSpPr/>
      </xdr:nvSpPr>
      <xdr:spPr>
        <a:xfrm>
          <a:off x="12763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83185</xdr:rowOff>
    </xdr:from>
    <xdr:ext cx="466725" cy="259080"/>
    <xdr:sp macro="" textlink="">
      <xdr:nvSpPr>
        <xdr:cNvPr id="558" name="テキスト ボックス 557"/>
        <xdr:cNvSpPr txBox="1"/>
      </xdr:nvSpPr>
      <xdr:spPr>
        <a:xfrm>
          <a:off x="12579350" y="6598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7" name="テキスト ボックス 566"/>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70" name="テキスト ボックス 569"/>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72" name="テキスト ボックス 571"/>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4" name="直線コネクタ 57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8" name="直線コネクタ 57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9" name="直線コネクタ 57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2" name="直線コネクタ 58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84" name="テキスト ボックス 583"/>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5" name="直線コネクタ 58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87" name="テキスト ボックス 586"/>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8" name="直線コネクタ 58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90" name="テキスト ボックス 589"/>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92" name="テキスト ボックス 591"/>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601" name="テキスト ボックス 600"/>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603" name="テキスト ボックス 602"/>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605" name="テキスト ボックス 604"/>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607" name="テキスト ボックス 606"/>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6" name="テキスト ボックス 615"/>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745" cy="255905"/>
    <xdr:sp macro="" textlink="">
      <xdr:nvSpPr>
        <xdr:cNvPr id="618" name="テキスト ボックス 617"/>
        <xdr:cNvSpPr txBox="1"/>
      </xdr:nvSpPr>
      <xdr:spPr>
        <a:xfrm>
          <a:off x="12197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9" name="直線コネクタ 61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168910</xdr:rowOff>
    </xdr:from>
    <xdr:ext cx="531495" cy="255905"/>
    <xdr:sp macro="" textlink="">
      <xdr:nvSpPr>
        <xdr:cNvPr id="620" name="テキスト ボックス 619"/>
        <xdr:cNvSpPr txBox="1"/>
      </xdr:nvSpPr>
      <xdr:spPr>
        <a:xfrm>
          <a:off x="11914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1" name="直線コネクタ 62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5905"/>
    <xdr:sp macro="" textlink="">
      <xdr:nvSpPr>
        <xdr:cNvPr id="622" name="テキスト ボックス 621"/>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3" name="直線コネクタ 62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5905"/>
    <xdr:sp macro="" textlink="">
      <xdr:nvSpPr>
        <xdr:cNvPr id="624" name="テキスト ボックス 623"/>
        <xdr:cNvSpPr txBox="1"/>
      </xdr:nvSpPr>
      <xdr:spPr>
        <a:xfrm>
          <a:off x="11914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5" name="直線コネクタ 62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5905"/>
    <xdr:sp macro="" textlink="">
      <xdr:nvSpPr>
        <xdr:cNvPr id="626" name="テキスト ボックス 625"/>
        <xdr:cNvSpPr txBox="1"/>
      </xdr:nvSpPr>
      <xdr:spPr>
        <a:xfrm>
          <a:off x="11914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8" name="テキスト ボックス 627"/>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41275</xdr:rowOff>
    </xdr:from>
    <xdr:to xmlns:xdr="http://schemas.openxmlformats.org/drawingml/2006/spreadsheetDrawing">
      <xdr:col>85</xdr:col>
      <xdr:colOff>126365</xdr:colOff>
      <xdr:row>79</xdr:row>
      <xdr:rowOff>39370</xdr:rowOff>
    </xdr:to>
    <xdr:cxnSp macro="">
      <xdr:nvCxnSpPr>
        <xdr:cNvPr id="630" name="直線コネクタ 629"/>
        <xdr:cNvCxnSpPr/>
      </xdr:nvCxnSpPr>
      <xdr:spPr>
        <a:xfrm flipV="1">
          <a:off x="1631759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43180</xdr:rowOff>
    </xdr:from>
    <xdr:ext cx="534670" cy="255905"/>
    <xdr:sp macro="" textlink="">
      <xdr:nvSpPr>
        <xdr:cNvPr id="631" name="公債費最小値テキスト"/>
        <xdr:cNvSpPr txBox="1"/>
      </xdr:nvSpPr>
      <xdr:spPr>
        <a:xfrm>
          <a:off x="16370300" y="13587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39370</xdr:rowOff>
    </xdr:from>
    <xdr:to xmlns:xdr="http://schemas.openxmlformats.org/drawingml/2006/spreadsheetDrawing">
      <xdr:col>86</xdr:col>
      <xdr:colOff>25400</xdr:colOff>
      <xdr:row>79</xdr:row>
      <xdr:rowOff>39370</xdr:rowOff>
    </xdr:to>
    <xdr:cxnSp macro="">
      <xdr:nvCxnSpPr>
        <xdr:cNvPr id="632" name="直線コネクタ 631"/>
        <xdr:cNvCxnSpPr/>
      </xdr:nvCxnSpPr>
      <xdr:spPr>
        <a:xfrm>
          <a:off x="16230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159385</xdr:rowOff>
    </xdr:from>
    <xdr:ext cx="534670" cy="258445"/>
    <xdr:sp macro="" textlink="">
      <xdr:nvSpPr>
        <xdr:cNvPr id="633" name="公債費最大値テキスト"/>
        <xdr:cNvSpPr txBox="1"/>
      </xdr:nvSpPr>
      <xdr:spPr>
        <a:xfrm>
          <a:off x="16370300" y="1216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41275</xdr:rowOff>
    </xdr:from>
    <xdr:to xmlns:xdr="http://schemas.openxmlformats.org/drawingml/2006/spreadsheetDrawing">
      <xdr:col>86</xdr:col>
      <xdr:colOff>25400</xdr:colOff>
      <xdr:row>72</xdr:row>
      <xdr:rowOff>41275</xdr:rowOff>
    </xdr:to>
    <xdr:cxnSp macro="">
      <xdr:nvCxnSpPr>
        <xdr:cNvPr id="634" name="直線コネクタ 633"/>
        <xdr:cNvCxnSpPr/>
      </xdr:nvCxnSpPr>
      <xdr:spPr>
        <a:xfrm>
          <a:off x="16230600" y="1238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96520</xdr:rowOff>
    </xdr:from>
    <xdr:to xmlns:xdr="http://schemas.openxmlformats.org/drawingml/2006/spreadsheetDrawing">
      <xdr:col>85</xdr:col>
      <xdr:colOff>127000</xdr:colOff>
      <xdr:row>74</xdr:row>
      <xdr:rowOff>6350</xdr:rowOff>
    </xdr:to>
    <xdr:cxnSp macro="">
      <xdr:nvCxnSpPr>
        <xdr:cNvPr id="635" name="直線コネクタ 634"/>
        <xdr:cNvCxnSpPr/>
      </xdr:nvCxnSpPr>
      <xdr:spPr>
        <a:xfrm>
          <a:off x="15481300" y="1261237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16510</xdr:rowOff>
    </xdr:from>
    <xdr:ext cx="534670" cy="259080"/>
    <xdr:sp macro="" textlink="">
      <xdr:nvSpPr>
        <xdr:cNvPr id="636" name="公債費平均値テキスト"/>
        <xdr:cNvSpPr txBox="1"/>
      </xdr:nvSpPr>
      <xdr:spPr>
        <a:xfrm>
          <a:off x="16370300" y="13046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38100</xdr:rowOff>
    </xdr:from>
    <xdr:to xmlns:xdr="http://schemas.openxmlformats.org/drawingml/2006/spreadsheetDrawing">
      <xdr:col>85</xdr:col>
      <xdr:colOff>177800</xdr:colOff>
      <xdr:row>76</xdr:row>
      <xdr:rowOff>139700</xdr:rowOff>
    </xdr:to>
    <xdr:sp macro="" textlink="">
      <xdr:nvSpPr>
        <xdr:cNvPr id="637" name="フローチャート: 判断 636"/>
        <xdr:cNvSpPr/>
      </xdr:nvSpPr>
      <xdr:spPr>
        <a:xfrm>
          <a:off x="16268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31750</xdr:rowOff>
    </xdr:from>
    <xdr:to xmlns:xdr="http://schemas.openxmlformats.org/drawingml/2006/spreadsheetDrawing">
      <xdr:col>81</xdr:col>
      <xdr:colOff>50800</xdr:colOff>
      <xdr:row>73</xdr:row>
      <xdr:rowOff>96520</xdr:rowOff>
    </xdr:to>
    <xdr:cxnSp macro="">
      <xdr:nvCxnSpPr>
        <xdr:cNvPr id="638" name="直線コネクタ 637"/>
        <xdr:cNvCxnSpPr/>
      </xdr:nvCxnSpPr>
      <xdr:spPr>
        <a:xfrm>
          <a:off x="14592300" y="125476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31750</xdr:rowOff>
    </xdr:from>
    <xdr:to xmlns:xdr="http://schemas.openxmlformats.org/drawingml/2006/spreadsheetDrawing">
      <xdr:col>81</xdr:col>
      <xdr:colOff>101600</xdr:colOff>
      <xdr:row>76</xdr:row>
      <xdr:rowOff>133350</xdr:rowOff>
    </xdr:to>
    <xdr:sp macro="" textlink="">
      <xdr:nvSpPr>
        <xdr:cNvPr id="639" name="フローチャート: 判断 638"/>
        <xdr:cNvSpPr/>
      </xdr:nvSpPr>
      <xdr:spPr>
        <a:xfrm>
          <a:off x="15430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124460</xdr:rowOff>
    </xdr:from>
    <xdr:ext cx="531495" cy="259080"/>
    <xdr:sp macro="" textlink="">
      <xdr:nvSpPr>
        <xdr:cNvPr id="640" name="テキスト ボックス 639"/>
        <xdr:cNvSpPr txBox="1"/>
      </xdr:nvSpPr>
      <xdr:spPr>
        <a:xfrm>
          <a:off x="15213965" y="13154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132715</xdr:rowOff>
    </xdr:from>
    <xdr:to xmlns:xdr="http://schemas.openxmlformats.org/drawingml/2006/spreadsheetDrawing">
      <xdr:col>76</xdr:col>
      <xdr:colOff>114300</xdr:colOff>
      <xdr:row>73</xdr:row>
      <xdr:rowOff>31750</xdr:rowOff>
    </xdr:to>
    <xdr:cxnSp macro="">
      <xdr:nvCxnSpPr>
        <xdr:cNvPr id="641" name="直線コネクタ 640"/>
        <xdr:cNvCxnSpPr/>
      </xdr:nvCxnSpPr>
      <xdr:spPr>
        <a:xfrm>
          <a:off x="13703300" y="124771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29210</xdr:rowOff>
    </xdr:from>
    <xdr:to xmlns:xdr="http://schemas.openxmlformats.org/drawingml/2006/spreadsheetDrawing">
      <xdr:col>76</xdr:col>
      <xdr:colOff>165100</xdr:colOff>
      <xdr:row>76</xdr:row>
      <xdr:rowOff>130810</xdr:rowOff>
    </xdr:to>
    <xdr:sp macro="" textlink="">
      <xdr:nvSpPr>
        <xdr:cNvPr id="642" name="フローチャート: 判断 641"/>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121920</xdr:rowOff>
    </xdr:from>
    <xdr:ext cx="531495" cy="255905"/>
    <xdr:sp macro="" textlink="">
      <xdr:nvSpPr>
        <xdr:cNvPr id="643" name="テキスト ボックス 642"/>
        <xdr:cNvSpPr txBox="1"/>
      </xdr:nvSpPr>
      <xdr:spPr>
        <a:xfrm>
          <a:off x="14324965" y="13152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132715</xdr:rowOff>
    </xdr:from>
    <xdr:to xmlns:xdr="http://schemas.openxmlformats.org/drawingml/2006/spreadsheetDrawing">
      <xdr:col>71</xdr:col>
      <xdr:colOff>177800</xdr:colOff>
      <xdr:row>72</xdr:row>
      <xdr:rowOff>138430</xdr:rowOff>
    </xdr:to>
    <xdr:cxnSp macro="">
      <xdr:nvCxnSpPr>
        <xdr:cNvPr id="644" name="直線コネクタ 643"/>
        <xdr:cNvCxnSpPr/>
      </xdr:nvCxnSpPr>
      <xdr:spPr>
        <a:xfrm flipV="1">
          <a:off x="12814300" y="124771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33020</xdr:rowOff>
    </xdr:from>
    <xdr:to xmlns:xdr="http://schemas.openxmlformats.org/drawingml/2006/spreadsheetDrawing">
      <xdr:col>72</xdr:col>
      <xdr:colOff>38100</xdr:colOff>
      <xdr:row>76</xdr:row>
      <xdr:rowOff>134620</xdr:rowOff>
    </xdr:to>
    <xdr:sp macro="" textlink="">
      <xdr:nvSpPr>
        <xdr:cNvPr id="645" name="フローチャート: 判断 644"/>
        <xdr:cNvSpPr/>
      </xdr:nvSpPr>
      <xdr:spPr>
        <a:xfrm>
          <a:off x="13652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125730</xdr:rowOff>
    </xdr:from>
    <xdr:ext cx="531495" cy="259080"/>
    <xdr:sp macro="" textlink="">
      <xdr:nvSpPr>
        <xdr:cNvPr id="646" name="テキスト ボックス 645"/>
        <xdr:cNvSpPr txBox="1"/>
      </xdr:nvSpPr>
      <xdr:spPr>
        <a:xfrm>
          <a:off x="13435965" y="13155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49530</xdr:rowOff>
    </xdr:from>
    <xdr:to xmlns:xdr="http://schemas.openxmlformats.org/drawingml/2006/spreadsheetDrawing">
      <xdr:col>67</xdr:col>
      <xdr:colOff>101600</xdr:colOff>
      <xdr:row>76</xdr:row>
      <xdr:rowOff>151130</xdr:rowOff>
    </xdr:to>
    <xdr:sp macro="" textlink="">
      <xdr:nvSpPr>
        <xdr:cNvPr id="647" name="フローチャート: 判断 646"/>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142240</xdr:rowOff>
    </xdr:from>
    <xdr:ext cx="531495" cy="259080"/>
    <xdr:sp macro="" textlink="">
      <xdr:nvSpPr>
        <xdr:cNvPr id="648" name="テキスト ボックス 647"/>
        <xdr:cNvSpPr txBox="1"/>
      </xdr:nvSpPr>
      <xdr:spPr>
        <a:xfrm>
          <a:off x="12546965" y="13172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127000</xdr:rowOff>
    </xdr:from>
    <xdr:to xmlns:xdr="http://schemas.openxmlformats.org/drawingml/2006/spreadsheetDrawing">
      <xdr:col>85</xdr:col>
      <xdr:colOff>177800</xdr:colOff>
      <xdr:row>74</xdr:row>
      <xdr:rowOff>57150</xdr:rowOff>
    </xdr:to>
    <xdr:sp macro="" textlink="">
      <xdr:nvSpPr>
        <xdr:cNvPr id="654" name="楕円 653"/>
        <xdr:cNvSpPr/>
      </xdr:nvSpPr>
      <xdr:spPr>
        <a:xfrm>
          <a:off x="16268700" y="126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149860</xdr:rowOff>
    </xdr:from>
    <xdr:ext cx="534670" cy="259080"/>
    <xdr:sp macro="" textlink="">
      <xdr:nvSpPr>
        <xdr:cNvPr id="655" name="公債費該当値テキスト"/>
        <xdr:cNvSpPr txBox="1"/>
      </xdr:nvSpPr>
      <xdr:spPr>
        <a:xfrm>
          <a:off x="16370300" y="12494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45720</xdr:rowOff>
    </xdr:from>
    <xdr:to xmlns:xdr="http://schemas.openxmlformats.org/drawingml/2006/spreadsheetDrawing">
      <xdr:col>81</xdr:col>
      <xdr:colOff>101600</xdr:colOff>
      <xdr:row>73</xdr:row>
      <xdr:rowOff>147320</xdr:rowOff>
    </xdr:to>
    <xdr:sp macro="" textlink="">
      <xdr:nvSpPr>
        <xdr:cNvPr id="656" name="楕円 655"/>
        <xdr:cNvSpPr/>
      </xdr:nvSpPr>
      <xdr:spPr>
        <a:xfrm>
          <a:off x="15430500" y="12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163830</xdr:rowOff>
    </xdr:from>
    <xdr:ext cx="531495" cy="259080"/>
    <xdr:sp macro="" textlink="">
      <xdr:nvSpPr>
        <xdr:cNvPr id="657" name="テキスト ボックス 656"/>
        <xdr:cNvSpPr txBox="1"/>
      </xdr:nvSpPr>
      <xdr:spPr>
        <a:xfrm>
          <a:off x="15213965" y="12336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152400</xdr:rowOff>
    </xdr:from>
    <xdr:to xmlns:xdr="http://schemas.openxmlformats.org/drawingml/2006/spreadsheetDrawing">
      <xdr:col>76</xdr:col>
      <xdr:colOff>165100</xdr:colOff>
      <xdr:row>73</xdr:row>
      <xdr:rowOff>82550</xdr:rowOff>
    </xdr:to>
    <xdr:sp macro="" textlink="">
      <xdr:nvSpPr>
        <xdr:cNvPr id="658" name="楕円 657"/>
        <xdr:cNvSpPr/>
      </xdr:nvSpPr>
      <xdr:spPr>
        <a:xfrm>
          <a:off x="145415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99060</xdr:rowOff>
    </xdr:from>
    <xdr:ext cx="531495" cy="255905"/>
    <xdr:sp macro="" textlink="">
      <xdr:nvSpPr>
        <xdr:cNvPr id="659" name="テキスト ボックス 658"/>
        <xdr:cNvSpPr txBox="1"/>
      </xdr:nvSpPr>
      <xdr:spPr>
        <a:xfrm>
          <a:off x="14324965" y="12272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81915</xdr:rowOff>
    </xdr:from>
    <xdr:to xmlns:xdr="http://schemas.openxmlformats.org/drawingml/2006/spreadsheetDrawing">
      <xdr:col>72</xdr:col>
      <xdr:colOff>38100</xdr:colOff>
      <xdr:row>73</xdr:row>
      <xdr:rowOff>12065</xdr:rowOff>
    </xdr:to>
    <xdr:sp macro="" textlink="">
      <xdr:nvSpPr>
        <xdr:cNvPr id="660" name="楕円 659"/>
        <xdr:cNvSpPr/>
      </xdr:nvSpPr>
      <xdr:spPr>
        <a:xfrm>
          <a:off x="13652500" y="124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29210</xdr:rowOff>
    </xdr:from>
    <xdr:ext cx="531495" cy="255905"/>
    <xdr:sp macro="" textlink="">
      <xdr:nvSpPr>
        <xdr:cNvPr id="661" name="テキスト ボックス 660"/>
        <xdr:cNvSpPr txBox="1"/>
      </xdr:nvSpPr>
      <xdr:spPr>
        <a:xfrm>
          <a:off x="13435965" y="12202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87630</xdr:rowOff>
    </xdr:from>
    <xdr:to xmlns:xdr="http://schemas.openxmlformats.org/drawingml/2006/spreadsheetDrawing">
      <xdr:col>67</xdr:col>
      <xdr:colOff>101600</xdr:colOff>
      <xdr:row>73</xdr:row>
      <xdr:rowOff>17780</xdr:rowOff>
    </xdr:to>
    <xdr:sp macro="" textlink="">
      <xdr:nvSpPr>
        <xdr:cNvPr id="662" name="楕円 661"/>
        <xdr:cNvSpPr/>
      </xdr:nvSpPr>
      <xdr:spPr>
        <a:xfrm>
          <a:off x="12763500" y="124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34290</xdr:rowOff>
    </xdr:from>
    <xdr:ext cx="531495" cy="259080"/>
    <xdr:sp macro="" textlink="">
      <xdr:nvSpPr>
        <xdr:cNvPr id="663" name="テキスト ボックス 662"/>
        <xdr:cNvSpPr txBox="1"/>
      </xdr:nvSpPr>
      <xdr:spPr>
        <a:xfrm>
          <a:off x="12546965" y="12207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2" name="テキスト ボックス 671"/>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5" name="テキスト ボックス 674"/>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7" name="テキスト ボックス 676"/>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9" name="テキスト ボックス 678"/>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1" name="テキスト ボックス 680"/>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3" name="テキスト ボックス 682"/>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5" name="テキスト ボックス 684"/>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136525</xdr:rowOff>
    </xdr:from>
    <xdr:to xmlns:xdr="http://schemas.openxmlformats.org/drawingml/2006/spreadsheetDrawing">
      <xdr:col>85</xdr:col>
      <xdr:colOff>126365</xdr:colOff>
      <xdr:row>99</xdr:row>
      <xdr:rowOff>17780</xdr:rowOff>
    </xdr:to>
    <xdr:cxnSp macro="">
      <xdr:nvCxnSpPr>
        <xdr:cNvPr id="687" name="直線コネクタ 686"/>
        <xdr:cNvCxnSpPr/>
      </xdr:nvCxnSpPr>
      <xdr:spPr>
        <a:xfrm flipV="1">
          <a:off x="1631759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20955</xdr:rowOff>
    </xdr:from>
    <xdr:ext cx="469900" cy="255905"/>
    <xdr:sp macro="" textlink="">
      <xdr:nvSpPr>
        <xdr:cNvPr id="688" name="積立金最小値テキスト"/>
        <xdr:cNvSpPr txBox="1"/>
      </xdr:nvSpPr>
      <xdr:spPr>
        <a:xfrm>
          <a:off x="16370300" y="169945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17780</xdr:rowOff>
    </xdr:from>
    <xdr:to xmlns:xdr="http://schemas.openxmlformats.org/drawingml/2006/spreadsheetDrawing">
      <xdr:col>86</xdr:col>
      <xdr:colOff>25400</xdr:colOff>
      <xdr:row>99</xdr:row>
      <xdr:rowOff>17780</xdr:rowOff>
    </xdr:to>
    <xdr:cxnSp macro="">
      <xdr:nvCxnSpPr>
        <xdr:cNvPr id="689" name="直線コネクタ 688"/>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83185</xdr:rowOff>
    </xdr:from>
    <xdr:ext cx="534670" cy="259080"/>
    <xdr:sp macro="" textlink="">
      <xdr:nvSpPr>
        <xdr:cNvPr id="690" name="積立金最大値テキスト"/>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136525</xdr:rowOff>
    </xdr:from>
    <xdr:to xmlns:xdr="http://schemas.openxmlformats.org/drawingml/2006/spreadsheetDrawing">
      <xdr:col>86</xdr:col>
      <xdr:colOff>25400</xdr:colOff>
      <xdr:row>91</xdr:row>
      <xdr:rowOff>136525</xdr:rowOff>
    </xdr:to>
    <xdr:cxnSp macro="">
      <xdr:nvCxnSpPr>
        <xdr:cNvPr id="691" name="直線コネクタ 690"/>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153670</xdr:rowOff>
    </xdr:from>
    <xdr:to xmlns:xdr="http://schemas.openxmlformats.org/drawingml/2006/spreadsheetDrawing">
      <xdr:col>85</xdr:col>
      <xdr:colOff>127000</xdr:colOff>
      <xdr:row>97</xdr:row>
      <xdr:rowOff>92710</xdr:rowOff>
    </xdr:to>
    <xdr:cxnSp macro="">
      <xdr:nvCxnSpPr>
        <xdr:cNvPr id="692" name="直線コネクタ 691"/>
        <xdr:cNvCxnSpPr/>
      </xdr:nvCxnSpPr>
      <xdr:spPr>
        <a:xfrm flipV="1">
          <a:off x="15481300" y="15927070"/>
          <a:ext cx="838200" cy="796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77470</xdr:rowOff>
    </xdr:from>
    <xdr:ext cx="534670" cy="255905"/>
    <xdr:sp macro="" textlink="">
      <xdr:nvSpPr>
        <xdr:cNvPr id="693" name="積立金平均値テキスト"/>
        <xdr:cNvSpPr txBox="1"/>
      </xdr:nvSpPr>
      <xdr:spPr>
        <a:xfrm>
          <a:off x="16370300" y="167081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99060</xdr:rowOff>
    </xdr:from>
    <xdr:to xmlns:xdr="http://schemas.openxmlformats.org/drawingml/2006/spreadsheetDrawing">
      <xdr:col>85</xdr:col>
      <xdr:colOff>177800</xdr:colOff>
      <xdr:row>98</xdr:row>
      <xdr:rowOff>29210</xdr:rowOff>
    </xdr:to>
    <xdr:sp macro="" textlink="">
      <xdr:nvSpPr>
        <xdr:cNvPr id="694" name="フローチャート: 判断 693"/>
        <xdr:cNvSpPr/>
      </xdr:nvSpPr>
      <xdr:spPr>
        <a:xfrm>
          <a:off x="162687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57150</xdr:rowOff>
    </xdr:from>
    <xdr:to xmlns:xdr="http://schemas.openxmlformats.org/drawingml/2006/spreadsheetDrawing">
      <xdr:col>81</xdr:col>
      <xdr:colOff>50800</xdr:colOff>
      <xdr:row>97</xdr:row>
      <xdr:rowOff>92710</xdr:rowOff>
    </xdr:to>
    <xdr:cxnSp macro="">
      <xdr:nvCxnSpPr>
        <xdr:cNvPr id="695" name="直線コネクタ 694"/>
        <xdr:cNvCxnSpPr/>
      </xdr:nvCxnSpPr>
      <xdr:spPr>
        <a:xfrm>
          <a:off x="14592300" y="15830550"/>
          <a:ext cx="889000" cy="892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118745</xdr:rowOff>
    </xdr:from>
    <xdr:to xmlns:xdr="http://schemas.openxmlformats.org/drawingml/2006/spreadsheetDrawing">
      <xdr:col>81</xdr:col>
      <xdr:colOff>101600</xdr:colOff>
      <xdr:row>98</xdr:row>
      <xdr:rowOff>48895</xdr:rowOff>
    </xdr:to>
    <xdr:sp macro="" textlink="">
      <xdr:nvSpPr>
        <xdr:cNvPr id="696" name="フローチャート: 判断 695"/>
        <xdr:cNvSpPr/>
      </xdr:nvSpPr>
      <xdr:spPr>
        <a:xfrm>
          <a:off x="1543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40640</xdr:rowOff>
    </xdr:from>
    <xdr:ext cx="531495" cy="255905"/>
    <xdr:sp macro="" textlink="">
      <xdr:nvSpPr>
        <xdr:cNvPr id="697" name="テキスト ボックス 696"/>
        <xdr:cNvSpPr txBox="1"/>
      </xdr:nvSpPr>
      <xdr:spPr>
        <a:xfrm>
          <a:off x="15213965" y="16842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57150</xdr:rowOff>
    </xdr:from>
    <xdr:to xmlns:xdr="http://schemas.openxmlformats.org/drawingml/2006/spreadsheetDrawing">
      <xdr:col>76</xdr:col>
      <xdr:colOff>114300</xdr:colOff>
      <xdr:row>97</xdr:row>
      <xdr:rowOff>146050</xdr:rowOff>
    </xdr:to>
    <xdr:cxnSp macro="">
      <xdr:nvCxnSpPr>
        <xdr:cNvPr id="698" name="直線コネクタ 697"/>
        <xdr:cNvCxnSpPr/>
      </xdr:nvCxnSpPr>
      <xdr:spPr>
        <a:xfrm flipV="1">
          <a:off x="13703300" y="15830550"/>
          <a:ext cx="889000" cy="946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699" name="フローチャート: 判断 698"/>
        <xdr:cNvSpPr/>
      </xdr:nvSpPr>
      <xdr:spPr>
        <a:xfrm>
          <a:off x="1454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31495" cy="255905"/>
    <xdr:sp macro="" textlink="">
      <xdr:nvSpPr>
        <xdr:cNvPr id="700" name="テキスト ボックス 699"/>
        <xdr:cNvSpPr txBox="1"/>
      </xdr:nvSpPr>
      <xdr:spPr>
        <a:xfrm>
          <a:off x="14324965" y="16821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146050</xdr:rowOff>
    </xdr:from>
    <xdr:to xmlns:xdr="http://schemas.openxmlformats.org/drawingml/2006/spreadsheetDrawing">
      <xdr:col>71</xdr:col>
      <xdr:colOff>177800</xdr:colOff>
      <xdr:row>98</xdr:row>
      <xdr:rowOff>22860</xdr:rowOff>
    </xdr:to>
    <xdr:cxnSp macro="">
      <xdr:nvCxnSpPr>
        <xdr:cNvPr id="701" name="直線コネクタ 700"/>
        <xdr:cNvCxnSpPr/>
      </xdr:nvCxnSpPr>
      <xdr:spPr>
        <a:xfrm flipV="1">
          <a:off x="12814300" y="167767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94615</xdr:rowOff>
    </xdr:from>
    <xdr:to xmlns:xdr="http://schemas.openxmlformats.org/drawingml/2006/spreadsheetDrawing">
      <xdr:col>72</xdr:col>
      <xdr:colOff>38100</xdr:colOff>
      <xdr:row>98</xdr:row>
      <xdr:rowOff>24765</xdr:rowOff>
    </xdr:to>
    <xdr:sp macro="" textlink="">
      <xdr:nvSpPr>
        <xdr:cNvPr id="702" name="フローチャート: 判断 701"/>
        <xdr:cNvSpPr/>
      </xdr:nvSpPr>
      <xdr:spPr>
        <a:xfrm>
          <a:off x="13652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41275</xdr:rowOff>
    </xdr:from>
    <xdr:ext cx="531495" cy="255905"/>
    <xdr:sp macro="" textlink="">
      <xdr:nvSpPr>
        <xdr:cNvPr id="703" name="テキスト ボックス 702"/>
        <xdr:cNvSpPr txBox="1"/>
      </xdr:nvSpPr>
      <xdr:spPr>
        <a:xfrm>
          <a:off x="13435965" y="16500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20320</xdr:rowOff>
    </xdr:from>
    <xdr:to xmlns:xdr="http://schemas.openxmlformats.org/drawingml/2006/spreadsheetDrawing">
      <xdr:col>67</xdr:col>
      <xdr:colOff>101600</xdr:colOff>
      <xdr:row>98</xdr:row>
      <xdr:rowOff>121920</xdr:rowOff>
    </xdr:to>
    <xdr:sp macro="" textlink="">
      <xdr:nvSpPr>
        <xdr:cNvPr id="704" name="フローチャート: 判断 703"/>
        <xdr:cNvSpPr/>
      </xdr:nvSpPr>
      <xdr:spPr>
        <a:xfrm>
          <a:off x="12763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113030</xdr:rowOff>
    </xdr:from>
    <xdr:ext cx="466725" cy="259080"/>
    <xdr:sp macro="" textlink="">
      <xdr:nvSpPr>
        <xdr:cNvPr id="705" name="テキスト ボックス 704"/>
        <xdr:cNvSpPr txBox="1"/>
      </xdr:nvSpPr>
      <xdr:spPr>
        <a:xfrm>
          <a:off x="12579350" y="16915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102870</xdr:rowOff>
    </xdr:from>
    <xdr:to xmlns:xdr="http://schemas.openxmlformats.org/drawingml/2006/spreadsheetDrawing">
      <xdr:col>85</xdr:col>
      <xdr:colOff>177800</xdr:colOff>
      <xdr:row>93</xdr:row>
      <xdr:rowOff>33020</xdr:rowOff>
    </xdr:to>
    <xdr:sp macro="" textlink="">
      <xdr:nvSpPr>
        <xdr:cNvPr id="711" name="楕円 710"/>
        <xdr:cNvSpPr/>
      </xdr:nvSpPr>
      <xdr:spPr>
        <a:xfrm>
          <a:off x="16268700" y="158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125730</xdr:rowOff>
    </xdr:from>
    <xdr:ext cx="534670" cy="259080"/>
    <xdr:sp macro="" textlink="">
      <xdr:nvSpPr>
        <xdr:cNvPr id="712" name="積立金該当値テキスト"/>
        <xdr:cNvSpPr txBox="1"/>
      </xdr:nvSpPr>
      <xdr:spPr>
        <a:xfrm>
          <a:off x="16370300" y="15727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41910</xdr:rowOff>
    </xdr:from>
    <xdr:to xmlns:xdr="http://schemas.openxmlformats.org/drawingml/2006/spreadsheetDrawing">
      <xdr:col>81</xdr:col>
      <xdr:colOff>101600</xdr:colOff>
      <xdr:row>97</xdr:row>
      <xdr:rowOff>143510</xdr:rowOff>
    </xdr:to>
    <xdr:sp macro="" textlink="">
      <xdr:nvSpPr>
        <xdr:cNvPr id="713" name="楕円 712"/>
        <xdr:cNvSpPr/>
      </xdr:nvSpPr>
      <xdr:spPr>
        <a:xfrm>
          <a:off x="15430500" y="166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160020</xdr:rowOff>
    </xdr:from>
    <xdr:ext cx="531495" cy="259080"/>
    <xdr:sp macro="" textlink="">
      <xdr:nvSpPr>
        <xdr:cNvPr id="714" name="テキスト ボックス 713"/>
        <xdr:cNvSpPr txBox="1"/>
      </xdr:nvSpPr>
      <xdr:spPr>
        <a:xfrm>
          <a:off x="15213965" y="16447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6350</xdr:rowOff>
    </xdr:from>
    <xdr:to xmlns:xdr="http://schemas.openxmlformats.org/drawingml/2006/spreadsheetDrawing">
      <xdr:col>76</xdr:col>
      <xdr:colOff>165100</xdr:colOff>
      <xdr:row>92</xdr:row>
      <xdr:rowOff>107950</xdr:rowOff>
    </xdr:to>
    <xdr:sp macro="" textlink="">
      <xdr:nvSpPr>
        <xdr:cNvPr id="715" name="楕円 714"/>
        <xdr:cNvSpPr/>
      </xdr:nvSpPr>
      <xdr:spPr>
        <a:xfrm>
          <a:off x="14541500" y="157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124460</xdr:rowOff>
    </xdr:from>
    <xdr:ext cx="531495" cy="259080"/>
    <xdr:sp macro="" textlink="">
      <xdr:nvSpPr>
        <xdr:cNvPr id="716" name="テキスト ボックス 715"/>
        <xdr:cNvSpPr txBox="1"/>
      </xdr:nvSpPr>
      <xdr:spPr>
        <a:xfrm>
          <a:off x="14324965" y="15554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95250</xdr:rowOff>
    </xdr:from>
    <xdr:to xmlns:xdr="http://schemas.openxmlformats.org/drawingml/2006/spreadsheetDrawing">
      <xdr:col>72</xdr:col>
      <xdr:colOff>38100</xdr:colOff>
      <xdr:row>98</xdr:row>
      <xdr:rowOff>25400</xdr:rowOff>
    </xdr:to>
    <xdr:sp macro="" textlink="">
      <xdr:nvSpPr>
        <xdr:cNvPr id="717" name="楕円 716"/>
        <xdr:cNvSpPr/>
      </xdr:nvSpPr>
      <xdr:spPr>
        <a:xfrm>
          <a:off x="13652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16510</xdr:rowOff>
    </xdr:from>
    <xdr:ext cx="531495" cy="259080"/>
    <xdr:sp macro="" textlink="">
      <xdr:nvSpPr>
        <xdr:cNvPr id="718" name="テキスト ボックス 717"/>
        <xdr:cNvSpPr txBox="1"/>
      </xdr:nvSpPr>
      <xdr:spPr>
        <a:xfrm>
          <a:off x="13435965" y="1681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143510</xdr:rowOff>
    </xdr:from>
    <xdr:to xmlns:xdr="http://schemas.openxmlformats.org/drawingml/2006/spreadsheetDrawing">
      <xdr:col>67</xdr:col>
      <xdr:colOff>101600</xdr:colOff>
      <xdr:row>98</xdr:row>
      <xdr:rowOff>73660</xdr:rowOff>
    </xdr:to>
    <xdr:sp macro="" textlink="">
      <xdr:nvSpPr>
        <xdr:cNvPr id="719" name="楕円 718"/>
        <xdr:cNvSpPr/>
      </xdr:nvSpPr>
      <xdr:spPr>
        <a:xfrm>
          <a:off x="12763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90170</xdr:rowOff>
    </xdr:from>
    <xdr:ext cx="531495" cy="259080"/>
    <xdr:sp macro="" textlink="">
      <xdr:nvSpPr>
        <xdr:cNvPr id="720" name="テキスト ボックス 719"/>
        <xdr:cNvSpPr txBox="1"/>
      </xdr:nvSpPr>
      <xdr:spPr>
        <a:xfrm>
          <a:off x="12546965" y="16549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9" name="テキスト ボックス 728"/>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32" name="テキスト ボックス 731"/>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185" cy="255905"/>
    <xdr:sp macro="" textlink="">
      <xdr:nvSpPr>
        <xdr:cNvPr id="734" name="テキスト ボックス 733"/>
        <xdr:cNvSpPr txBox="1"/>
      </xdr:nvSpPr>
      <xdr:spPr>
        <a:xfrm>
          <a:off x="17820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5" name="直線コネクタ 73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185" cy="255905"/>
    <xdr:sp macro="" textlink="">
      <xdr:nvSpPr>
        <xdr:cNvPr id="736" name="テキスト ボックス 735"/>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185" cy="255905"/>
    <xdr:sp macro="" textlink="">
      <xdr:nvSpPr>
        <xdr:cNvPr id="738" name="テキスト ボックス 737"/>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40" name="テキスト ボックス 739"/>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22860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905"/>
    <xdr:sp macro="" textlink="">
      <xdr:nvSpPr>
        <xdr:cNvPr id="743" name="投資及び出資金最小値テキスト"/>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140970</xdr:rowOff>
    </xdr:from>
    <xdr:ext cx="469900" cy="259080"/>
    <xdr:sp macro="" textlink="">
      <xdr:nvSpPr>
        <xdr:cNvPr id="745" name="投資及び出資金最大値テキスト"/>
        <xdr:cNvSpPr txBox="1"/>
      </xdr:nvSpPr>
      <xdr:spPr>
        <a:xfrm>
          <a:off x="22212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22860</xdr:rowOff>
    </xdr:from>
    <xdr:to xmlns:xdr="http://schemas.openxmlformats.org/drawingml/2006/spreadsheetDrawing">
      <xdr:col>116</xdr:col>
      <xdr:colOff>152400</xdr:colOff>
      <xdr:row>30</xdr:row>
      <xdr:rowOff>22860</xdr:rowOff>
    </xdr:to>
    <xdr:cxnSp macro="">
      <xdr:nvCxnSpPr>
        <xdr:cNvPr id="746" name="直線コネクタ 745"/>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167005</xdr:rowOff>
    </xdr:from>
    <xdr:to xmlns:xdr="http://schemas.openxmlformats.org/drawingml/2006/spreadsheetDrawing">
      <xdr:col>116</xdr:col>
      <xdr:colOff>63500</xdr:colOff>
      <xdr:row>38</xdr:row>
      <xdr:rowOff>10160</xdr:rowOff>
    </xdr:to>
    <xdr:cxnSp macro="">
      <xdr:nvCxnSpPr>
        <xdr:cNvPr id="747" name="直線コネクタ 746"/>
        <xdr:cNvCxnSpPr/>
      </xdr:nvCxnSpPr>
      <xdr:spPr>
        <a:xfrm>
          <a:off x="21323300" y="65106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52070</xdr:rowOff>
    </xdr:from>
    <xdr:ext cx="469900" cy="255905"/>
    <xdr:sp macro="" textlink="">
      <xdr:nvSpPr>
        <xdr:cNvPr id="748" name="投資及び出資金平均値テキスト"/>
        <xdr:cNvSpPr txBox="1"/>
      </xdr:nvSpPr>
      <xdr:spPr>
        <a:xfrm>
          <a:off x="22212300" y="60528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29210</xdr:rowOff>
    </xdr:from>
    <xdr:to xmlns:xdr="http://schemas.openxmlformats.org/drawingml/2006/spreadsheetDrawing">
      <xdr:col>116</xdr:col>
      <xdr:colOff>114300</xdr:colOff>
      <xdr:row>36</xdr:row>
      <xdr:rowOff>130810</xdr:rowOff>
    </xdr:to>
    <xdr:sp macro="" textlink="">
      <xdr:nvSpPr>
        <xdr:cNvPr id="749" name="フローチャート: 判断 748"/>
        <xdr:cNvSpPr/>
      </xdr:nvSpPr>
      <xdr:spPr>
        <a:xfrm>
          <a:off x="221107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124460</xdr:rowOff>
    </xdr:from>
    <xdr:to xmlns:xdr="http://schemas.openxmlformats.org/drawingml/2006/spreadsheetDrawing">
      <xdr:col>111</xdr:col>
      <xdr:colOff>177800</xdr:colOff>
      <xdr:row>37</xdr:row>
      <xdr:rowOff>167005</xdr:rowOff>
    </xdr:to>
    <xdr:cxnSp macro="">
      <xdr:nvCxnSpPr>
        <xdr:cNvPr id="750" name="直線コネクタ 749"/>
        <xdr:cNvCxnSpPr/>
      </xdr:nvCxnSpPr>
      <xdr:spPr>
        <a:xfrm>
          <a:off x="20434300" y="64681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5080</xdr:rowOff>
    </xdr:from>
    <xdr:to xmlns:xdr="http://schemas.openxmlformats.org/drawingml/2006/spreadsheetDrawing">
      <xdr:col>112</xdr:col>
      <xdr:colOff>38100</xdr:colOff>
      <xdr:row>36</xdr:row>
      <xdr:rowOff>106680</xdr:rowOff>
    </xdr:to>
    <xdr:sp macro="" textlink="">
      <xdr:nvSpPr>
        <xdr:cNvPr id="751" name="フローチャート: 判断 750"/>
        <xdr:cNvSpPr/>
      </xdr:nvSpPr>
      <xdr:spPr>
        <a:xfrm>
          <a:off x="21272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123190</xdr:rowOff>
    </xdr:from>
    <xdr:ext cx="466725" cy="255905"/>
    <xdr:sp macro="" textlink="">
      <xdr:nvSpPr>
        <xdr:cNvPr id="752" name="テキスト ボックス 751"/>
        <xdr:cNvSpPr txBox="1"/>
      </xdr:nvSpPr>
      <xdr:spPr>
        <a:xfrm>
          <a:off x="21088350" y="59524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105410</xdr:rowOff>
    </xdr:from>
    <xdr:to xmlns:xdr="http://schemas.openxmlformats.org/drawingml/2006/spreadsheetDrawing">
      <xdr:col>107</xdr:col>
      <xdr:colOff>50800</xdr:colOff>
      <xdr:row>37</xdr:row>
      <xdr:rowOff>124460</xdr:rowOff>
    </xdr:to>
    <xdr:cxnSp macro="">
      <xdr:nvCxnSpPr>
        <xdr:cNvPr id="753" name="直線コネクタ 752"/>
        <xdr:cNvCxnSpPr/>
      </xdr:nvCxnSpPr>
      <xdr:spPr>
        <a:xfrm>
          <a:off x="19545300" y="64490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160655</xdr:rowOff>
    </xdr:from>
    <xdr:to xmlns:xdr="http://schemas.openxmlformats.org/drawingml/2006/spreadsheetDrawing">
      <xdr:col>107</xdr:col>
      <xdr:colOff>101600</xdr:colOff>
      <xdr:row>36</xdr:row>
      <xdr:rowOff>90805</xdr:rowOff>
    </xdr:to>
    <xdr:sp macro="" textlink="">
      <xdr:nvSpPr>
        <xdr:cNvPr id="754" name="フローチャート: 判断 753"/>
        <xdr:cNvSpPr/>
      </xdr:nvSpPr>
      <xdr:spPr>
        <a:xfrm>
          <a:off x="20383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107315</xdr:rowOff>
    </xdr:from>
    <xdr:ext cx="466725" cy="259080"/>
    <xdr:sp macro="" textlink="">
      <xdr:nvSpPr>
        <xdr:cNvPr id="755" name="テキスト ボックス 754"/>
        <xdr:cNvSpPr txBox="1"/>
      </xdr:nvSpPr>
      <xdr:spPr>
        <a:xfrm>
          <a:off x="20199350" y="59366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102235</xdr:rowOff>
    </xdr:from>
    <xdr:to xmlns:xdr="http://schemas.openxmlformats.org/drawingml/2006/spreadsheetDrawing">
      <xdr:col>102</xdr:col>
      <xdr:colOff>114300</xdr:colOff>
      <xdr:row>37</xdr:row>
      <xdr:rowOff>105410</xdr:rowOff>
    </xdr:to>
    <xdr:cxnSp macro="">
      <xdr:nvCxnSpPr>
        <xdr:cNvPr id="756" name="直線コネクタ 755"/>
        <xdr:cNvCxnSpPr/>
      </xdr:nvCxnSpPr>
      <xdr:spPr>
        <a:xfrm>
          <a:off x="18656300" y="64458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163830</xdr:rowOff>
    </xdr:from>
    <xdr:to xmlns:xdr="http://schemas.openxmlformats.org/drawingml/2006/spreadsheetDrawing">
      <xdr:col>102</xdr:col>
      <xdr:colOff>165100</xdr:colOff>
      <xdr:row>36</xdr:row>
      <xdr:rowOff>93980</xdr:rowOff>
    </xdr:to>
    <xdr:sp macro="" textlink="">
      <xdr:nvSpPr>
        <xdr:cNvPr id="757" name="フローチャート: 判断 756"/>
        <xdr:cNvSpPr/>
      </xdr:nvSpPr>
      <xdr:spPr>
        <a:xfrm>
          <a:off x="19494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110490</xdr:rowOff>
    </xdr:from>
    <xdr:ext cx="466725" cy="255905"/>
    <xdr:sp macro="" textlink="">
      <xdr:nvSpPr>
        <xdr:cNvPr id="758" name="テキスト ボックス 757"/>
        <xdr:cNvSpPr txBox="1"/>
      </xdr:nvSpPr>
      <xdr:spPr>
        <a:xfrm>
          <a:off x="19310350" y="5939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164465</xdr:rowOff>
    </xdr:from>
    <xdr:to xmlns:xdr="http://schemas.openxmlformats.org/drawingml/2006/spreadsheetDrawing">
      <xdr:col>98</xdr:col>
      <xdr:colOff>38100</xdr:colOff>
      <xdr:row>36</xdr:row>
      <xdr:rowOff>94615</xdr:rowOff>
    </xdr:to>
    <xdr:sp macro="" textlink="">
      <xdr:nvSpPr>
        <xdr:cNvPr id="759" name="フローチャート: 判断 758"/>
        <xdr:cNvSpPr/>
      </xdr:nvSpPr>
      <xdr:spPr>
        <a:xfrm>
          <a:off x="18605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111125</xdr:rowOff>
    </xdr:from>
    <xdr:ext cx="466725" cy="255905"/>
    <xdr:sp macro="" textlink="">
      <xdr:nvSpPr>
        <xdr:cNvPr id="760" name="テキスト ボックス 759"/>
        <xdr:cNvSpPr txBox="1"/>
      </xdr:nvSpPr>
      <xdr:spPr>
        <a:xfrm>
          <a:off x="18421350" y="59404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130810</xdr:rowOff>
    </xdr:from>
    <xdr:to xmlns:xdr="http://schemas.openxmlformats.org/drawingml/2006/spreadsheetDrawing">
      <xdr:col>116</xdr:col>
      <xdr:colOff>114300</xdr:colOff>
      <xdr:row>38</xdr:row>
      <xdr:rowOff>60960</xdr:rowOff>
    </xdr:to>
    <xdr:sp macro="" textlink="">
      <xdr:nvSpPr>
        <xdr:cNvPr id="766" name="楕円 765"/>
        <xdr:cNvSpPr/>
      </xdr:nvSpPr>
      <xdr:spPr>
        <a:xfrm>
          <a:off x="221107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109220</xdr:rowOff>
    </xdr:from>
    <xdr:ext cx="378460" cy="255905"/>
    <xdr:sp macro="" textlink="">
      <xdr:nvSpPr>
        <xdr:cNvPr id="767" name="投資及び出資金該当値テキスト"/>
        <xdr:cNvSpPr txBox="1"/>
      </xdr:nvSpPr>
      <xdr:spPr>
        <a:xfrm>
          <a:off x="22212300" y="64528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116205</xdr:rowOff>
    </xdr:from>
    <xdr:to xmlns:xdr="http://schemas.openxmlformats.org/drawingml/2006/spreadsheetDrawing">
      <xdr:col>112</xdr:col>
      <xdr:colOff>38100</xdr:colOff>
      <xdr:row>38</xdr:row>
      <xdr:rowOff>46355</xdr:rowOff>
    </xdr:to>
    <xdr:sp macro="" textlink="">
      <xdr:nvSpPr>
        <xdr:cNvPr id="768" name="楕円 767"/>
        <xdr:cNvSpPr/>
      </xdr:nvSpPr>
      <xdr:spPr>
        <a:xfrm>
          <a:off x="21272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37465</xdr:rowOff>
    </xdr:from>
    <xdr:ext cx="378460" cy="259080"/>
    <xdr:sp macro="" textlink="">
      <xdr:nvSpPr>
        <xdr:cNvPr id="769" name="テキスト ボックス 768"/>
        <xdr:cNvSpPr txBox="1"/>
      </xdr:nvSpPr>
      <xdr:spPr>
        <a:xfrm>
          <a:off x="21134070" y="6552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73660</xdr:rowOff>
    </xdr:from>
    <xdr:to xmlns:xdr="http://schemas.openxmlformats.org/drawingml/2006/spreadsheetDrawing">
      <xdr:col>107</xdr:col>
      <xdr:colOff>101600</xdr:colOff>
      <xdr:row>38</xdr:row>
      <xdr:rowOff>3810</xdr:rowOff>
    </xdr:to>
    <xdr:sp macro="" textlink="">
      <xdr:nvSpPr>
        <xdr:cNvPr id="770" name="楕円 769"/>
        <xdr:cNvSpPr/>
      </xdr:nvSpPr>
      <xdr:spPr>
        <a:xfrm>
          <a:off x="20383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166370</xdr:rowOff>
    </xdr:from>
    <xdr:ext cx="378460" cy="255905"/>
    <xdr:sp macro="" textlink="">
      <xdr:nvSpPr>
        <xdr:cNvPr id="771" name="テキスト ボックス 770"/>
        <xdr:cNvSpPr txBox="1"/>
      </xdr:nvSpPr>
      <xdr:spPr>
        <a:xfrm>
          <a:off x="20245070" y="65100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54610</xdr:rowOff>
    </xdr:from>
    <xdr:to xmlns:xdr="http://schemas.openxmlformats.org/drawingml/2006/spreadsheetDrawing">
      <xdr:col>102</xdr:col>
      <xdr:colOff>165100</xdr:colOff>
      <xdr:row>37</xdr:row>
      <xdr:rowOff>156210</xdr:rowOff>
    </xdr:to>
    <xdr:sp macro="" textlink="">
      <xdr:nvSpPr>
        <xdr:cNvPr id="772" name="楕円 771"/>
        <xdr:cNvSpPr/>
      </xdr:nvSpPr>
      <xdr:spPr>
        <a:xfrm>
          <a:off x="19494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147320</xdr:rowOff>
    </xdr:from>
    <xdr:ext cx="378460" cy="259080"/>
    <xdr:sp macro="" textlink="">
      <xdr:nvSpPr>
        <xdr:cNvPr id="773" name="テキスト ボックス 772"/>
        <xdr:cNvSpPr txBox="1"/>
      </xdr:nvSpPr>
      <xdr:spPr>
        <a:xfrm>
          <a:off x="19356070" y="6490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52070</xdr:rowOff>
    </xdr:from>
    <xdr:to xmlns:xdr="http://schemas.openxmlformats.org/drawingml/2006/spreadsheetDrawing">
      <xdr:col>98</xdr:col>
      <xdr:colOff>38100</xdr:colOff>
      <xdr:row>37</xdr:row>
      <xdr:rowOff>153035</xdr:rowOff>
    </xdr:to>
    <xdr:sp macro="" textlink="">
      <xdr:nvSpPr>
        <xdr:cNvPr id="774" name="楕円 773"/>
        <xdr:cNvSpPr/>
      </xdr:nvSpPr>
      <xdr:spPr>
        <a:xfrm>
          <a:off x="18605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144145</xdr:rowOff>
    </xdr:from>
    <xdr:ext cx="378460" cy="255905"/>
    <xdr:sp macro="" textlink="">
      <xdr:nvSpPr>
        <xdr:cNvPr id="775" name="テキスト ボックス 774"/>
        <xdr:cNvSpPr txBox="1"/>
      </xdr:nvSpPr>
      <xdr:spPr>
        <a:xfrm>
          <a:off x="18467070" y="648779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4" name="テキスト ボックス 783"/>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6" name="直線コネクタ 78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87" name="テキスト ボックス 786"/>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8" name="直線コネクタ 78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9" name="テキスト ボックス 78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91" name="テキスト ボックス 790"/>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2" name="直線コネクタ 79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3" name="テキスト ボックス 79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4" name="直線コネクタ 79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5" name="テキスト ボックス 79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2455" cy="255905"/>
    <xdr:sp macro="" textlink="">
      <xdr:nvSpPr>
        <xdr:cNvPr id="797" name="テキスト ボックス 796"/>
        <xdr:cNvSpPr txBox="1"/>
      </xdr:nvSpPr>
      <xdr:spPr>
        <a:xfrm>
          <a:off x="17692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154940</xdr:rowOff>
    </xdr:from>
    <xdr:to xmlns:xdr="http://schemas.openxmlformats.org/drawingml/2006/spreadsheetDrawing">
      <xdr:col>116</xdr:col>
      <xdr:colOff>62865</xdr:colOff>
      <xdr:row>59</xdr:row>
      <xdr:rowOff>44450</xdr:rowOff>
    </xdr:to>
    <xdr:cxnSp macro="">
      <xdr:nvCxnSpPr>
        <xdr:cNvPr id="799" name="直線コネクタ 798"/>
        <xdr:cNvCxnSpPr/>
      </xdr:nvCxnSpPr>
      <xdr:spPr>
        <a:xfrm flipV="1">
          <a:off x="221595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313690" cy="259080"/>
    <xdr:sp macro="" textlink="">
      <xdr:nvSpPr>
        <xdr:cNvPr id="800" name="貸付金最小値テキスト"/>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1" name="直線コネクタ 80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101600</xdr:rowOff>
    </xdr:from>
    <xdr:ext cx="534670" cy="259080"/>
    <xdr:sp macro="" textlink="">
      <xdr:nvSpPr>
        <xdr:cNvPr id="802" name="貸付金最大値テキスト"/>
        <xdr:cNvSpPr txBox="1"/>
      </xdr:nvSpPr>
      <xdr:spPr>
        <a:xfrm>
          <a:off x="222123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154940</xdr:rowOff>
    </xdr:from>
    <xdr:to xmlns:xdr="http://schemas.openxmlformats.org/drawingml/2006/spreadsheetDrawing">
      <xdr:col>116</xdr:col>
      <xdr:colOff>152400</xdr:colOff>
      <xdr:row>51</xdr:row>
      <xdr:rowOff>154940</xdr:rowOff>
    </xdr:to>
    <xdr:cxnSp macro="">
      <xdr:nvCxnSpPr>
        <xdr:cNvPr id="803" name="直線コネクタ 802"/>
        <xdr:cNvCxnSpPr/>
      </xdr:nvCxnSpPr>
      <xdr:spPr>
        <a:xfrm>
          <a:off x="22072600" y="889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81915</xdr:rowOff>
    </xdr:from>
    <xdr:to xmlns:xdr="http://schemas.openxmlformats.org/drawingml/2006/spreadsheetDrawing">
      <xdr:col>116</xdr:col>
      <xdr:colOff>63500</xdr:colOff>
      <xdr:row>58</xdr:row>
      <xdr:rowOff>9525</xdr:rowOff>
    </xdr:to>
    <xdr:cxnSp macro="">
      <xdr:nvCxnSpPr>
        <xdr:cNvPr id="804" name="直線コネクタ 803"/>
        <xdr:cNvCxnSpPr/>
      </xdr:nvCxnSpPr>
      <xdr:spPr>
        <a:xfrm flipV="1">
          <a:off x="21323300" y="985456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12065</xdr:rowOff>
    </xdr:from>
    <xdr:ext cx="469900" cy="259080"/>
    <xdr:sp macro="" textlink="">
      <xdr:nvSpPr>
        <xdr:cNvPr id="805" name="貸付金平均値テキスト"/>
        <xdr:cNvSpPr txBox="1"/>
      </xdr:nvSpPr>
      <xdr:spPr>
        <a:xfrm>
          <a:off x="22212300" y="9956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33655</xdr:rowOff>
    </xdr:from>
    <xdr:to xmlns:xdr="http://schemas.openxmlformats.org/drawingml/2006/spreadsheetDrawing">
      <xdr:col>116</xdr:col>
      <xdr:colOff>114300</xdr:colOff>
      <xdr:row>58</xdr:row>
      <xdr:rowOff>135255</xdr:rowOff>
    </xdr:to>
    <xdr:sp macro="" textlink="">
      <xdr:nvSpPr>
        <xdr:cNvPr id="806" name="フローチャート: 判断 805"/>
        <xdr:cNvSpPr/>
      </xdr:nvSpPr>
      <xdr:spPr>
        <a:xfrm>
          <a:off x="22110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9525</xdr:rowOff>
    </xdr:from>
    <xdr:to xmlns:xdr="http://schemas.openxmlformats.org/drawingml/2006/spreadsheetDrawing">
      <xdr:col>111</xdr:col>
      <xdr:colOff>177800</xdr:colOff>
      <xdr:row>58</xdr:row>
      <xdr:rowOff>17780</xdr:rowOff>
    </xdr:to>
    <xdr:cxnSp macro="">
      <xdr:nvCxnSpPr>
        <xdr:cNvPr id="807" name="直線コネクタ 806"/>
        <xdr:cNvCxnSpPr/>
      </xdr:nvCxnSpPr>
      <xdr:spPr>
        <a:xfrm flipV="1">
          <a:off x="20434300" y="99536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22225</xdr:rowOff>
    </xdr:from>
    <xdr:to xmlns:xdr="http://schemas.openxmlformats.org/drawingml/2006/spreadsheetDrawing">
      <xdr:col>112</xdr:col>
      <xdr:colOff>38100</xdr:colOff>
      <xdr:row>58</xdr:row>
      <xdr:rowOff>123825</xdr:rowOff>
    </xdr:to>
    <xdr:sp macro="" textlink="">
      <xdr:nvSpPr>
        <xdr:cNvPr id="808" name="フローチャート: 判断 807"/>
        <xdr:cNvSpPr/>
      </xdr:nvSpPr>
      <xdr:spPr>
        <a:xfrm>
          <a:off x="21272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114935</xdr:rowOff>
    </xdr:from>
    <xdr:ext cx="466725" cy="259080"/>
    <xdr:sp macro="" textlink="">
      <xdr:nvSpPr>
        <xdr:cNvPr id="809" name="テキスト ボックス 808"/>
        <xdr:cNvSpPr txBox="1"/>
      </xdr:nvSpPr>
      <xdr:spPr>
        <a:xfrm>
          <a:off x="21088350" y="10059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17780</xdr:rowOff>
    </xdr:from>
    <xdr:to xmlns:xdr="http://schemas.openxmlformats.org/drawingml/2006/spreadsheetDrawing">
      <xdr:col>107</xdr:col>
      <xdr:colOff>50800</xdr:colOff>
      <xdr:row>58</xdr:row>
      <xdr:rowOff>46990</xdr:rowOff>
    </xdr:to>
    <xdr:cxnSp macro="">
      <xdr:nvCxnSpPr>
        <xdr:cNvPr id="810" name="直線コネクタ 809"/>
        <xdr:cNvCxnSpPr/>
      </xdr:nvCxnSpPr>
      <xdr:spPr>
        <a:xfrm flipV="1">
          <a:off x="19545300" y="99618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21590</xdr:rowOff>
    </xdr:from>
    <xdr:to xmlns:xdr="http://schemas.openxmlformats.org/drawingml/2006/spreadsheetDrawing">
      <xdr:col>107</xdr:col>
      <xdr:colOff>101600</xdr:colOff>
      <xdr:row>58</xdr:row>
      <xdr:rowOff>123190</xdr:rowOff>
    </xdr:to>
    <xdr:sp macro="" textlink="">
      <xdr:nvSpPr>
        <xdr:cNvPr id="811" name="フローチャート: 判断 810"/>
        <xdr:cNvSpPr/>
      </xdr:nvSpPr>
      <xdr:spPr>
        <a:xfrm>
          <a:off x="2038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114300</xdr:rowOff>
    </xdr:from>
    <xdr:ext cx="466725" cy="259080"/>
    <xdr:sp macro="" textlink="">
      <xdr:nvSpPr>
        <xdr:cNvPr id="812" name="テキスト ボックス 811"/>
        <xdr:cNvSpPr txBox="1"/>
      </xdr:nvSpPr>
      <xdr:spPr>
        <a:xfrm>
          <a:off x="20199350" y="10058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46990</xdr:rowOff>
    </xdr:from>
    <xdr:to xmlns:xdr="http://schemas.openxmlformats.org/drawingml/2006/spreadsheetDrawing">
      <xdr:col>102</xdr:col>
      <xdr:colOff>114300</xdr:colOff>
      <xdr:row>58</xdr:row>
      <xdr:rowOff>59055</xdr:rowOff>
    </xdr:to>
    <xdr:cxnSp macro="">
      <xdr:nvCxnSpPr>
        <xdr:cNvPr id="813" name="直線コネクタ 812"/>
        <xdr:cNvCxnSpPr/>
      </xdr:nvCxnSpPr>
      <xdr:spPr>
        <a:xfrm flipV="1">
          <a:off x="18656300" y="99910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9525</xdr:rowOff>
    </xdr:from>
    <xdr:to xmlns:xdr="http://schemas.openxmlformats.org/drawingml/2006/spreadsheetDrawing">
      <xdr:col>102</xdr:col>
      <xdr:colOff>165100</xdr:colOff>
      <xdr:row>58</xdr:row>
      <xdr:rowOff>111125</xdr:rowOff>
    </xdr:to>
    <xdr:sp macro="" textlink="">
      <xdr:nvSpPr>
        <xdr:cNvPr id="814" name="フローチャート: 判断 813"/>
        <xdr:cNvSpPr/>
      </xdr:nvSpPr>
      <xdr:spPr>
        <a:xfrm>
          <a:off x="19494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102235</xdr:rowOff>
    </xdr:from>
    <xdr:ext cx="466725" cy="258445"/>
    <xdr:sp macro="" textlink="">
      <xdr:nvSpPr>
        <xdr:cNvPr id="815" name="テキスト ボックス 814"/>
        <xdr:cNvSpPr txBox="1"/>
      </xdr:nvSpPr>
      <xdr:spPr>
        <a:xfrm>
          <a:off x="19310350" y="100463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160655</xdr:rowOff>
    </xdr:from>
    <xdr:to xmlns:xdr="http://schemas.openxmlformats.org/drawingml/2006/spreadsheetDrawing">
      <xdr:col>98</xdr:col>
      <xdr:colOff>38100</xdr:colOff>
      <xdr:row>58</xdr:row>
      <xdr:rowOff>90805</xdr:rowOff>
    </xdr:to>
    <xdr:sp macro="" textlink="">
      <xdr:nvSpPr>
        <xdr:cNvPr id="816" name="フローチャート: 判断 815"/>
        <xdr:cNvSpPr/>
      </xdr:nvSpPr>
      <xdr:spPr>
        <a:xfrm>
          <a:off x="18605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107315</xdr:rowOff>
    </xdr:from>
    <xdr:ext cx="466725" cy="259080"/>
    <xdr:sp macro="" textlink="">
      <xdr:nvSpPr>
        <xdr:cNvPr id="817" name="テキスト ボックス 816"/>
        <xdr:cNvSpPr txBox="1"/>
      </xdr:nvSpPr>
      <xdr:spPr>
        <a:xfrm>
          <a:off x="18421350" y="97085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31115</xdr:rowOff>
    </xdr:from>
    <xdr:to xmlns:xdr="http://schemas.openxmlformats.org/drawingml/2006/spreadsheetDrawing">
      <xdr:col>116</xdr:col>
      <xdr:colOff>114300</xdr:colOff>
      <xdr:row>57</xdr:row>
      <xdr:rowOff>132715</xdr:rowOff>
    </xdr:to>
    <xdr:sp macro="" textlink="">
      <xdr:nvSpPr>
        <xdr:cNvPr id="823" name="楕円 822"/>
        <xdr:cNvSpPr/>
      </xdr:nvSpPr>
      <xdr:spPr>
        <a:xfrm>
          <a:off x="22110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53975</xdr:rowOff>
    </xdr:from>
    <xdr:ext cx="534670" cy="255905"/>
    <xdr:sp macro="" textlink="">
      <xdr:nvSpPr>
        <xdr:cNvPr id="824" name="貸付金該当値テキスト"/>
        <xdr:cNvSpPr txBox="1"/>
      </xdr:nvSpPr>
      <xdr:spPr>
        <a:xfrm>
          <a:off x="22212300" y="96551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130175</xdr:rowOff>
    </xdr:from>
    <xdr:to xmlns:xdr="http://schemas.openxmlformats.org/drawingml/2006/spreadsheetDrawing">
      <xdr:col>112</xdr:col>
      <xdr:colOff>38100</xdr:colOff>
      <xdr:row>58</xdr:row>
      <xdr:rowOff>60325</xdr:rowOff>
    </xdr:to>
    <xdr:sp macro="" textlink="">
      <xdr:nvSpPr>
        <xdr:cNvPr id="825" name="楕円 824"/>
        <xdr:cNvSpPr/>
      </xdr:nvSpPr>
      <xdr:spPr>
        <a:xfrm>
          <a:off x="21272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76835</xdr:rowOff>
    </xdr:from>
    <xdr:ext cx="531495" cy="255905"/>
    <xdr:sp macro="" textlink="">
      <xdr:nvSpPr>
        <xdr:cNvPr id="826" name="テキスト ボックス 825"/>
        <xdr:cNvSpPr txBox="1"/>
      </xdr:nvSpPr>
      <xdr:spPr>
        <a:xfrm>
          <a:off x="21055965" y="9678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27" name="楕円 826"/>
        <xdr:cNvSpPr/>
      </xdr:nvSpPr>
      <xdr:spPr>
        <a:xfrm>
          <a:off x="20383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85090</xdr:rowOff>
    </xdr:from>
    <xdr:ext cx="531495" cy="259080"/>
    <xdr:sp macro="" textlink="">
      <xdr:nvSpPr>
        <xdr:cNvPr id="828" name="テキスト ボックス 827"/>
        <xdr:cNvSpPr txBox="1"/>
      </xdr:nvSpPr>
      <xdr:spPr>
        <a:xfrm>
          <a:off x="20166965" y="9686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167640</xdr:rowOff>
    </xdr:from>
    <xdr:to xmlns:xdr="http://schemas.openxmlformats.org/drawingml/2006/spreadsheetDrawing">
      <xdr:col>102</xdr:col>
      <xdr:colOff>165100</xdr:colOff>
      <xdr:row>58</xdr:row>
      <xdr:rowOff>97790</xdr:rowOff>
    </xdr:to>
    <xdr:sp macro="" textlink="">
      <xdr:nvSpPr>
        <xdr:cNvPr id="829" name="楕円 828"/>
        <xdr:cNvSpPr/>
      </xdr:nvSpPr>
      <xdr:spPr>
        <a:xfrm>
          <a:off x="19494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114300</xdr:rowOff>
    </xdr:from>
    <xdr:ext cx="466725" cy="259080"/>
    <xdr:sp macro="" textlink="">
      <xdr:nvSpPr>
        <xdr:cNvPr id="830" name="テキスト ボックス 829"/>
        <xdr:cNvSpPr txBox="1"/>
      </xdr:nvSpPr>
      <xdr:spPr>
        <a:xfrm>
          <a:off x="19310350" y="9715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8255</xdr:rowOff>
    </xdr:from>
    <xdr:to xmlns:xdr="http://schemas.openxmlformats.org/drawingml/2006/spreadsheetDrawing">
      <xdr:col>98</xdr:col>
      <xdr:colOff>38100</xdr:colOff>
      <xdr:row>58</xdr:row>
      <xdr:rowOff>109855</xdr:rowOff>
    </xdr:to>
    <xdr:sp macro="" textlink="">
      <xdr:nvSpPr>
        <xdr:cNvPr id="831" name="楕円 830"/>
        <xdr:cNvSpPr/>
      </xdr:nvSpPr>
      <xdr:spPr>
        <a:xfrm>
          <a:off x="18605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100965</xdr:rowOff>
    </xdr:from>
    <xdr:ext cx="466725" cy="255905"/>
    <xdr:sp macro="" textlink="">
      <xdr:nvSpPr>
        <xdr:cNvPr id="832" name="テキスト ボックス 831"/>
        <xdr:cNvSpPr txBox="1"/>
      </xdr:nvSpPr>
      <xdr:spPr>
        <a:xfrm>
          <a:off x="18421350" y="10045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41" name="テキスト ボックス 840"/>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2" name="直線コネクタ 84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43" name="テキスト ボックス 842"/>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4" name="直線コネクタ 84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5" name="テキスト ボックス 84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6" name="直線コネクタ 84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7" name="テキスト ボックス 84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8" name="直線コネクタ 84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905"/>
    <xdr:sp macro="" textlink="">
      <xdr:nvSpPr>
        <xdr:cNvPr id="849" name="テキスト ボックス 848"/>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0" name="直線コネクタ 84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1" name="テキスト ボックス 85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2" name="直線コネクタ 85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3" name="テキスト ボックス 852"/>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4" name="直線コネクタ 85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55" name="テキスト ボックス 854"/>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149860</xdr:rowOff>
    </xdr:from>
    <xdr:to xmlns:xdr="http://schemas.openxmlformats.org/drawingml/2006/spreadsheetDrawing">
      <xdr:col>116</xdr:col>
      <xdr:colOff>62865</xdr:colOff>
      <xdr:row>78</xdr:row>
      <xdr:rowOff>38735</xdr:rowOff>
    </xdr:to>
    <xdr:cxnSp macro="">
      <xdr:nvCxnSpPr>
        <xdr:cNvPr id="857" name="直線コネクタ 856"/>
        <xdr:cNvCxnSpPr/>
      </xdr:nvCxnSpPr>
      <xdr:spPr>
        <a:xfrm flipV="1">
          <a:off x="221595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42545</xdr:rowOff>
    </xdr:from>
    <xdr:ext cx="534670" cy="255905"/>
    <xdr:sp macro="" textlink="">
      <xdr:nvSpPr>
        <xdr:cNvPr id="858" name="繰出金最小値テキスト"/>
        <xdr:cNvSpPr txBox="1"/>
      </xdr:nvSpPr>
      <xdr:spPr>
        <a:xfrm>
          <a:off x="22212300" y="134156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38735</xdr:rowOff>
    </xdr:from>
    <xdr:to xmlns:xdr="http://schemas.openxmlformats.org/drawingml/2006/spreadsheetDrawing">
      <xdr:col>116</xdr:col>
      <xdr:colOff>152400</xdr:colOff>
      <xdr:row>78</xdr:row>
      <xdr:rowOff>38735</xdr:rowOff>
    </xdr:to>
    <xdr:cxnSp macro="">
      <xdr:nvCxnSpPr>
        <xdr:cNvPr id="859" name="直線コネクタ 858"/>
        <xdr:cNvCxnSpPr/>
      </xdr:nvCxnSpPr>
      <xdr:spPr>
        <a:xfrm>
          <a:off x="22072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96520</xdr:rowOff>
    </xdr:from>
    <xdr:ext cx="534670" cy="259080"/>
    <xdr:sp macro="" textlink="">
      <xdr:nvSpPr>
        <xdr:cNvPr id="860" name="繰出金最大値テキスト"/>
        <xdr:cNvSpPr txBox="1"/>
      </xdr:nvSpPr>
      <xdr:spPr>
        <a:xfrm>
          <a:off x="22212300" y="1192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149860</xdr:rowOff>
    </xdr:from>
    <xdr:to xmlns:xdr="http://schemas.openxmlformats.org/drawingml/2006/spreadsheetDrawing">
      <xdr:col>116</xdr:col>
      <xdr:colOff>152400</xdr:colOff>
      <xdr:row>70</xdr:row>
      <xdr:rowOff>149860</xdr:rowOff>
    </xdr:to>
    <xdr:cxnSp macro="">
      <xdr:nvCxnSpPr>
        <xdr:cNvPr id="861" name="直線コネクタ 860"/>
        <xdr:cNvCxnSpPr/>
      </xdr:nvCxnSpPr>
      <xdr:spPr>
        <a:xfrm>
          <a:off x="2207260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12065</xdr:rowOff>
    </xdr:from>
    <xdr:to xmlns:xdr="http://schemas.openxmlformats.org/drawingml/2006/spreadsheetDrawing">
      <xdr:col>116</xdr:col>
      <xdr:colOff>63500</xdr:colOff>
      <xdr:row>71</xdr:row>
      <xdr:rowOff>82550</xdr:rowOff>
    </xdr:to>
    <xdr:cxnSp macro="">
      <xdr:nvCxnSpPr>
        <xdr:cNvPr id="862" name="直線コネクタ 861"/>
        <xdr:cNvCxnSpPr/>
      </xdr:nvCxnSpPr>
      <xdr:spPr>
        <a:xfrm flipV="1">
          <a:off x="21323300" y="1218501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64135</xdr:rowOff>
    </xdr:from>
    <xdr:ext cx="534670" cy="255905"/>
    <xdr:sp macro="" textlink="">
      <xdr:nvSpPr>
        <xdr:cNvPr id="863" name="繰出金平均値テキスト"/>
        <xdr:cNvSpPr txBox="1"/>
      </xdr:nvSpPr>
      <xdr:spPr>
        <a:xfrm>
          <a:off x="22212300" y="127514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86360</xdr:rowOff>
    </xdr:from>
    <xdr:to xmlns:xdr="http://schemas.openxmlformats.org/drawingml/2006/spreadsheetDrawing">
      <xdr:col>116</xdr:col>
      <xdr:colOff>114300</xdr:colOff>
      <xdr:row>75</xdr:row>
      <xdr:rowOff>15875</xdr:rowOff>
    </xdr:to>
    <xdr:sp macro="" textlink="">
      <xdr:nvSpPr>
        <xdr:cNvPr id="864" name="フローチャート: 判断 863"/>
        <xdr:cNvSpPr/>
      </xdr:nvSpPr>
      <xdr:spPr>
        <a:xfrm>
          <a:off x="221107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82550</xdr:rowOff>
    </xdr:from>
    <xdr:to xmlns:xdr="http://schemas.openxmlformats.org/drawingml/2006/spreadsheetDrawing">
      <xdr:col>111</xdr:col>
      <xdr:colOff>177800</xdr:colOff>
      <xdr:row>71</xdr:row>
      <xdr:rowOff>135255</xdr:rowOff>
    </xdr:to>
    <xdr:cxnSp macro="">
      <xdr:nvCxnSpPr>
        <xdr:cNvPr id="865" name="直線コネクタ 864"/>
        <xdr:cNvCxnSpPr/>
      </xdr:nvCxnSpPr>
      <xdr:spPr>
        <a:xfrm flipV="1">
          <a:off x="20434300" y="1225550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126365</xdr:rowOff>
    </xdr:from>
    <xdr:to xmlns:xdr="http://schemas.openxmlformats.org/drawingml/2006/spreadsheetDrawing">
      <xdr:col>112</xdr:col>
      <xdr:colOff>38100</xdr:colOff>
      <xdr:row>75</xdr:row>
      <xdr:rowOff>56515</xdr:rowOff>
    </xdr:to>
    <xdr:sp macro="" textlink="">
      <xdr:nvSpPr>
        <xdr:cNvPr id="866" name="フローチャート: 判断 865"/>
        <xdr:cNvSpPr/>
      </xdr:nvSpPr>
      <xdr:spPr>
        <a:xfrm>
          <a:off x="212725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47625</xdr:rowOff>
    </xdr:from>
    <xdr:ext cx="531495" cy="259080"/>
    <xdr:sp macro="" textlink="">
      <xdr:nvSpPr>
        <xdr:cNvPr id="867" name="テキスト ボックス 866"/>
        <xdr:cNvSpPr txBox="1"/>
      </xdr:nvSpPr>
      <xdr:spPr>
        <a:xfrm>
          <a:off x="21055965" y="12906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135255</xdr:rowOff>
    </xdr:from>
    <xdr:to xmlns:xdr="http://schemas.openxmlformats.org/drawingml/2006/spreadsheetDrawing">
      <xdr:col>107</xdr:col>
      <xdr:colOff>50800</xdr:colOff>
      <xdr:row>72</xdr:row>
      <xdr:rowOff>1905</xdr:rowOff>
    </xdr:to>
    <xdr:cxnSp macro="">
      <xdr:nvCxnSpPr>
        <xdr:cNvPr id="868" name="直線コネクタ 867"/>
        <xdr:cNvCxnSpPr/>
      </xdr:nvCxnSpPr>
      <xdr:spPr>
        <a:xfrm flipV="1">
          <a:off x="19545300" y="123082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14605</xdr:rowOff>
    </xdr:from>
    <xdr:to xmlns:xdr="http://schemas.openxmlformats.org/drawingml/2006/spreadsheetDrawing">
      <xdr:col>107</xdr:col>
      <xdr:colOff>101600</xdr:colOff>
      <xdr:row>75</xdr:row>
      <xdr:rowOff>116205</xdr:rowOff>
    </xdr:to>
    <xdr:sp macro="" textlink="">
      <xdr:nvSpPr>
        <xdr:cNvPr id="869" name="フローチャート: 判断 868"/>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107315</xdr:rowOff>
    </xdr:from>
    <xdr:ext cx="531495" cy="259080"/>
    <xdr:sp macro="" textlink="">
      <xdr:nvSpPr>
        <xdr:cNvPr id="870" name="テキスト ボックス 869"/>
        <xdr:cNvSpPr txBox="1"/>
      </xdr:nvSpPr>
      <xdr:spPr>
        <a:xfrm>
          <a:off x="20166965" y="12966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1905</xdr:rowOff>
    </xdr:from>
    <xdr:to xmlns:xdr="http://schemas.openxmlformats.org/drawingml/2006/spreadsheetDrawing">
      <xdr:col>102</xdr:col>
      <xdr:colOff>114300</xdr:colOff>
      <xdr:row>72</xdr:row>
      <xdr:rowOff>12700</xdr:rowOff>
    </xdr:to>
    <xdr:cxnSp macro="">
      <xdr:nvCxnSpPr>
        <xdr:cNvPr id="871" name="直線コネクタ 870"/>
        <xdr:cNvCxnSpPr/>
      </xdr:nvCxnSpPr>
      <xdr:spPr>
        <a:xfrm flipV="1">
          <a:off x="18656300" y="123463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72" name="フローチャート: 判断 871"/>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139700</xdr:rowOff>
    </xdr:from>
    <xdr:ext cx="531495" cy="259080"/>
    <xdr:sp macro="" textlink="">
      <xdr:nvSpPr>
        <xdr:cNvPr id="873" name="テキスト ボックス 872"/>
        <xdr:cNvSpPr txBox="1"/>
      </xdr:nvSpPr>
      <xdr:spPr>
        <a:xfrm>
          <a:off x="19277965" y="12998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64135</xdr:rowOff>
    </xdr:from>
    <xdr:to xmlns:xdr="http://schemas.openxmlformats.org/drawingml/2006/spreadsheetDrawing">
      <xdr:col>98</xdr:col>
      <xdr:colOff>38100</xdr:colOff>
      <xdr:row>75</xdr:row>
      <xdr:rowOff>166370</xdr:rowOff>
    </xdr:to>
    <xdr:sp macro="" textlink="">
      <xdr:nvSpPr>
        <xdr:cNvPr id="874" name="フローチャート: 判断 873"/>
        <xdr:cNvSpPr/>
      </xdr:nvSpPr>
      <xdr:spPr>
        <a:xfrm>
          <a:off x="18605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156845</xdr:rowOff>
    </xdr:from>
    <xdr:ext cx="531495" cy="255905"/>
    <xdr:sp macro="" textlink="">
      <xdr:nvSpPr>
        <xdr:cNvPr id="875" name="テキスト ボックス 874"/>
        <xdr:cNvSpPr txBox="1"/>
      </xdr:nvSpPr>
      <xdr:spPr>
        <a:xfrm>
          <a:off x="18388965" y="13015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6" name="テキスト ボックス 87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7" name="テキスト ボックス 87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8" name="テキスト ボックス 87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9" name="テキスト ボックス 87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0" name="テキスト ボックス 87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70</xdr:row>
      <xdr:rowOff>132715</xdr:rowOff>
    </xdr:from>
    <xdr:to xmlns:xdr="http://schemas.openxmlformats.org/drawingml/2006/spreadsheetDrawing">
      <xdr:col>116</xdr:col>
      <xdr:colOff>114300</xdr:colOff>
      <xdr:row>71</xdr:row>
      <xdr:rowOff>63500</xdr:rowOff>
    </xdr:to>
    <xdr:sp macro="" textlink="">
      <xdr:nvSpPr>
        <xdr:cNvPr id="881" name="楕円 880"/>
        <xdr:cNvSpPr/>
      </xdr:nvSpPr>
      <xdr:spPr>
        <a:xfrm>
          <a:off x="22110700" y="12134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52070</xdr:rowOff>
    </xdr:from>
    <xdr:ext cx="534670" cy="255905"/>
    <xdr:sp macro="" textlink="">
      <xdr:nvSpPr>
        <xdr:cNvPr id="882" name="繰出金該当値テキスト"/>
        <xdr:cNvSpPr txBox="1"/>
      </xdr:nvSpPr>
      <xdr:spPr>
        <a:xfrm>
          <a:off x="22212300" y="120535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31750</xdr:rowOff>
    </xdr:from>
    <xdr:to xmlns:xdr="http://schemas.openxmlformats.org/drawingml/2006/spreadsheetDrawing">
      <xdr:col>112</xdr:col>
      <xdr:colOff>38100</xdr:colOff>
      <xdr:row>71</xdr:row>
      <xdr:rowOff>133350</xdr:rowOff>
    </xdr:to>
    <xdr:sp macro="" textlink="">
      <xdr:nvSpPr>
        <xdr:cNvPr id="883" name="楕円 882"/>
        <xdr:cNvSpPr/>
      </xdr:nvSpPr>
      <xdr:spPr>
        <a:xfrm>
          <a:off x="21272500" y="122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149860</xdr:rowOff>
    </xdr:from>
    <xdr:ext cx="531495" cy="259080"/>
    <xdr:sp macro="" textlink="">
      <xdr:nvSpPr>
        <xdr:cNvPr id="884" name="テキスト ボックス 883"/>
        <xdr:cNvSpPr txBox="1"/>
      </xdr:nvSpPr>
      <xdr:spPr>
        <a:xfrm>
          <a:off x="21055965" y="11979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84455</xdr:rowOff>
    </xdr:from>
    <xdr:to xmlns:xdr="http://schemas.openxmlformats.org/drawingml/2006/spreadsheetDrawing">
      <xdr:col>107</xdr:col>
      <xdr:colOff>101600</xdr:colOff>
      <xdr:row>72</xdr:row>
      <xdr:rowOff>14605</xdr:rowOff>
    </xdr:to>
    <xdr:sp macro="" textlink="">
      <xdr:nvSpPr>
        <xdr:cNvPr id="885" name="楕円 884"/>
        <xdr:cNvSpPr/>
      </xdr:nvSpPr>
      <xdr:spPr>
        <a:xfrm>
          <a:off x="20383500" y="122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31115</xdr:rowOff>
    </xdr:from>
    <xdr:ext cx="531495" cy="255905"/>
    <xdr:sp macro="" textlink="">
      <xdr:nvSpPr>
        <xdr:cNvPr id="886" name="テキスト ボックス 885"/>
        <xdr:cNvSpPr txBox="1"/>
      </xdr:nvSpPr>
      <xdr:spPr>
        <a:xfrm>
          <a:off x="20166965" y="1203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122555</xdr:rowOff>
    </xdr:from>
    <xdr:to xmlns:xdr="http://schemas.openxmlformats.org/drawingml/2006/spreadsheetDrawing">
      <xdr:col>102</xdr:col>
      <xdr:colOff>165100</xdr:colOff>
      <xdr:row>72</xdr:row>
      <xdr:rowOff>52705</xdr:rowOff>
    </xdr:to>
    <xdr:sp macro="" textlink="">
      <xdr:nvSpPr>
        <xdr:cNvPr id="887" name="楕円 886"/>
        <xdr:cNvSpPr/>
      </xdr:nvSpPr>
      <xdr:spPr>
        <a:xfrm>
          <a:off x="19494500" y="122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69215</xdr:rowOff>
    </xdr:from>
    <xdr:ext cx="531495" cy="259080"/>
    <xdr:sp macro="" textlink="">
      <xdr:nvSpPr>
        <xdr:cNvPr id="888" name="テキスト ボックス 887"/>
        <xdr:cNvSpPr txBox="1"/>
      </xdr:nvSpPr>
      <xdr:spPr>
        <a:xfrm>
          <a:off x="19277965" y="120707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133350</xdr:rowOff>
    </xdr:from>
    <xdr:to xmlns:xdr="http://schemas.openxmlformats.org/drawingml/2006/spreadsheetDrawing">
      <xdr:col>98</xdr:col>
      <xdr:colOff>38100</xdr:colOff>
      <xdr:row>72</xdr:row>
      <xdr:rowOff>63500</xdr:rowOff>
    </xdr:to>
    <xdr:sp macro="" textlink="">
      <xdr:nvSpPr>
        <xdr:cNvPr id="889" name="楕円 888"/>
        <xdr:cNvSpPr/>
      </xdr:nvSpPr>
      <xdr:spPr>
        <a:xfrm>
          <a:off x="18605500" y="1230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80010</xdr:rowOff>
    </xdr:from>
    <xdr:ext cx="531495" cy="259080"/>
    <xdr:sp macro="" textlink="">
      <xdr:nvSpPr>
        <xdr:cNvPr id="890" name="テキスト ボックス 889"/>
        <xdr:cNvSpPr txBox="1"/>
      </xdr:nvSpPr>
      <xdr:spPr>
        <a:xfrm>
          <a:off x="18388965" y="12081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9" name="テキスト ボックス 898"/>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0" name="直線コネクタ 89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1" name="直線コネクタ 90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902" name="テキスト ボックス 901"/>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3" name="直線コネクタ 90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904" name="テキスト ボックス 903"/>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6" name="直線コネクタ 90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1" name="直線コネクタ 91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4" name="直線コネクタ 91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6" name="テキスト ボックス 915"/>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7" name="直線コネクタ 91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9" name="テキスト ボックス 918"/>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0" name="直線コネクタ 91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22" name="テキスト ボックス 921"/>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4" name="テキスト ボックス 923"/>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5" name="テキスト ボックス 92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6" name="テキスト ボックス 92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7" name="テキスト ボックス 92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8" name="テキスト ボックス 92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9" name="テキスト ボックス 92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3" name="テキスト ボックス 932"/>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35" name="テキスト ボックス 934"/>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7" name="テキスト ボックス 936"/>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9" name="テキスト ボックス 938"/>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人件費は、給与等単価改定に伴う一般職給及び定年退職者数の増加に伴う職員退職手当の増により、住民一人当たりの人件費は9,637円の増となった。類似団体と比較すると平均より高い水準で推移しているため、今後も定員管理計画を着実に実行し、</a:t>
          </a:r>
          <a:r>
            <a:rPr kumimoji="1" lang="ja-JP" altLang="ja-JP" sz="1200">
              <a:solidFill>
                <a:schemeClr val="dk1"/>
              </a:solidFill>
              <a:effectLst/>
              <a:latin typeface="ＭＳ Ｐゴシック"/>
              <a:ea typeface="ＭＳ Ｐゴシック"/>
              <a:cs typeface="+mn-cs"/>
            </a:rPr>
            <a:t>給与水準及び制度の適正化に努める。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物件費は、新下関学校給食センターの給食調理委託等の増により、住民一人当たりの物件費は4,769円の増となった。類似団体と比較すると平均を上回っているため、既存の業務プロセスを積極的に見直し、</a:t>
          </a:r>
          <a:r>
            <a:rPr kumimoji="1" lang="ja-JP" altLang="ja-JP" sz="1200">
              <a:solidFill>
                <a:schemeClr val="dk1"/>
              </a:solidFill>
              <a:effectLst/>
              <a:latin typeface="ＭＳ Ｐゴシック"/>
              <a:ea typeface="ＭＳ Ｐゴシック"/>
              <a:cs typeface="+mn-cs"/>
            </a:rPr>
            <a:t>行政ＤＸの推進等により、持続可能な行財政運営の構築に努める。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扶助費は、教育・保育給付や児童手当給付等の増により、住民一人当たりの扶助費は2,151円の増となった。類似団体と比較すると平均を下回っているが、</a:t>
          </a:r>
          <a:r>
            <a:rPr kumimoji="1" lang="ja-JP" altLang="ja-JP" sz="1200">
              <a:solidFill>
                <a:schemeClr val="dk1"/>
              </a:solidFill>
              <a:effectLst/>
              <a:latin typeface="ＭＳ Ｐゴシック"/>
              <a:ea typeface="ＭＳ Ｐゴシック"/>
              <a:cs typeface="+mn-cs"/>
            </a:rPr>
            <a:t>今後も給付費、 医療費の適正化を図るとともに単独事業の見直しなどを行い、扶助費の抑制に努める。</a:t>
          </a:r>
          <a:endParaRPr kumimoji="1" lang="ja-JP" altLang="en-US" sz="1200">
            <a:latin typeface="ＭＳ Ｐゴシック"/>
            <a:ea typeface="ＭＳ Ｐゴシック"/>
          </a:endParaRPr>
        </a:p>
        <a:p>
          <a:r>
            <a:rPr kumimoji="1" lang="ja-JP" altLang="en-US" sz="1200">
              <a:latin typeface="ＭＳ Ｐゴシック"/>
              <a:ea typeface="ＭＳ Ｐゴシック"/>
            </a:rPr>
            <a:t>普通建設事業費は、市立大学看護学部設置推進事業や高機能消防指令センター整備事業等の事業進捗により、住民一人当たりの普通建設事業費は8,544円の増となった。類似団体と比較すると平均を上回っているため、</a:t>
          </a:r>
          <a:r>
            <a:rPr kumimoji="1" lang="ja-JP" altLang="ja-JP" sz="1200">
              <a:solidFill>
                <a:schemeClr val="dk1"/>
              </a:solidFill>
              <a:effectLst/>
              <a:latin typeface="ＭＳ Ｐゴシック"/>
              <a:ea typeface="ＭＳ Ｐゴシック"/>
              <a:cs typeface="+mn-cs"/>
            </a:rPr>
            <a:t>公共施設総合管理計画に基づく集約化や廃止により施設の適正化を図る。</a:t>
          </a:r>
          <a:endParaRPr kumimoji="1" lang="ja-JP" altLang="en-US" sz="12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Ｐゴシック"/>
              <a:ea typeface="ＭＳ Ｐゴシック"/>
              <a:cs typeface="+mn-cs"/>
            </a:rPr>
            <a:t>災害復旧事業費は、過年発生災害に加え、現年発生災害復旧事業の増により、住民一人当たりの災害復旧事業費は2,575</a:t>
          </a:r>
          <a:r>
            <a:rPr kumimoji="1" lang="ja-JP" altLang="ja-JP" sz="1200">
              <a:solidFill>
                <a:schemeClr val="dk1"/>
              </a:solidFill>
              <a:effectLst/>
              <a:latin typeface="ＭＳ Ｐゴシック"/>
              <a:ea typeface="ＭＳ Ｐゴシック"/>
              <a:cs typeface="+mn-cs"/>
            </a:rPr>
            <a:t>円の増となった。類似団体と比較すると高い水準となっているため、地域防災計画に基づく防災減災の推進等により、持続可能な行財政運営の構築に努める。</a:t>
          </a:r>
          <a:endParaRPr kumimoji="1" lang="en-US" altLang="ja-JP" sz="12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Ｐゴシック"/>
              <a:ea typeface="ＭＳ Ｐゴシック"/>
              <a:cs typeface="+mn-cs"/>
            </a:rPr>
            <a:t>積立金は、ボートレース未来基金</a:t>
          </a:r>
          <a:r>
            <a:rPr kumimoji="1" lang="ja-JP" altLang="en-US" sz="1200">
              <a:solidFill>
                <a:schemeClr val="dk1"/>
              </a:solidFill>
              <a:effectLst/>
              <a:latin typeface="ＭＳ Ｐゴシック"/>
              <a:ea typeface="ＭＳ Ｐゴシック"/>
              <a:cs typeface="+mn-cs"/>
            </a:rPr>
            <a:t>積立金の増</a:t>
          </a:r>
          <a:r>
            <a:rPr kumimoji="1" lang="ja-JP" altLang="ja-JP" sz="1200">
              <a:solidFill>
                <a:schemeClr val="dk1"/>
              </a:solidFill>
              <a:effectLst/>
              <a:latin typeface="ＭＳ Ｐゴシック"/>
              <a:ea typeface="ＭＳ Ｐゴシック"/>
              <a:cs typeface="+mn-cs"/>
            </a:rPr>
            <a:t>により、住民一人当たりの積立金は41,785</a:t>
          </a:r>
          <a:r>
            <a:rPr kumimoji="1" lang="ja-JP" altLang="ja-JP" sz="1200">
              <a:solidFill>
                <a:schemeClr val="dk1"/>
              </a:solidFill>
              <a:effectLst/>
              <a:latin typeface="ＭＳ Ｐゴシック"/>
              <a:ea typeface="ＭＳ Ｐゴシック"/>
              <a:cs typeface="+mn-cs"/>
            </a:rPr>
            <a:t>円の増</a:t>
          </a:r>
          <a:r>
            <a:rPr kumimoji="1" lang="ja-JP" altLang="ja-JP" sz="1200">
              <a:solidFill>
                <a:schemeClr val="dk1"/>
              </a:solidFill>
              <a:effectLst/>
              <a:latin typeface="ＭＳ Ｐゴシック"/>
              <a:ea typeface="ＭＳ Ｐゴシック"/>
              <a:cs typeface="+mn-cs"/>
            </a:rPr>
            <a:t>となった。類似団体中でも高額となっており</a:t>
          </a:r>
          <a:r>
            <a:rPr kumimoji="1" lang="ja-JP" altLang="ja-JP" sz="1200">
              <a:solidFill>
                <a:schemeClr val="dk1"/>
              </a:solidFill>
              <a:effectLst/>
              <a:latin typeface="ＭＳ Ｐゴシック"/>
              <a:ea typeface="ＭＳ Ｐゴシック"/>
              <a:cs typeface="+mn-cs"/>
            </a:rPr>
            <a:t>、今後も安定的で計画的な財政運営に努める。</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山口県下関市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243,422
238,188
716.28
159,269,622
152,976,548
4,230,471
66,244,264
129,257,412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4015" cy="255905"/>
    <xdr:sp macro="" textlink="">
      <xdr:nvSpPr>
        <xdr:cNvPr id="42" name="テキスト ボックス 41"/>
        <xdr:cNvSpPr txBox="1"/>
      </xdr:nvSpPr>
      <xdr:spPr>
        <a:xfrm>
          <a:off x="384810" y="6969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4185" cy="259080"/>
    <xdr:sp macro="" textlink="">
      <xdr:nvSpPr>
        <xdr:cNvPr id="44" name="テキスト ボックス 43"/>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4185" cy="259080"/>
    <xdr:sp macro="" textlink="">
      <xdr:nvSpPr>
        <xdr:cNvPr id="46" name="テキスト ボックス 45"/>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185" cy="255905"/>
    <xdr:sp macro="" textlink="">
      <xdr:nvSpPr>
        <xdr:cNvPr id="48" name="テキスト ボックス 47"/>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4185" cy="259080"/>
    <xdr:sp macro="" textlink="">
      <xdr:nvSpPr>
        <xdr:cNvPr id="50" name="テキスト ボックス 49"/>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4185" cy="259080"/>
    <xdr:sp macro="" textlink="">
      <xdr:nvSpPr>
        <xdr:cNvPr id="52" name="テキスト ボックス 51"/>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4" name="テキスト ボックス 53"/>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159385</xdr:rowOff>
    </xdr:from>
    <xdr:to xmlns:xdr="http://schemas.openxmlformats.org/drawingml/2006/spreadsheetDrawing">
      <xdr:col>24</xdr:col>
      <xdr:colOff>62865</xdr:colOff>
      <xdr:row>37</xdr:row>
      <xdr:rowOff>139065</xdr:rowOff>
    </xdr:to>
    <xdr:cxnSp macro="">
      <xdr:nvCxnSpPr>
        <xdr:cNvPr id="56" name="直線コネクタ 55"/>
        <xdr:cNvCxnSpPr/>
      </xdr:nvCxnSpPr>
      <xdr:spPr>
        <a:xfrm flipV="1">
          <a:off x="46335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143510</xdr:rowOff>
    </xdr:from>
    <xdr:ext cx="469900" cy="255905"/>
    <xdr:sp macro="" textlink="">
      <xdr:nvSpPr>
        <xdr:cNvPr id="57" name="議会費最小値テキスト"/>
        <xdr:cNvSpPr txBox="1"/>
      </xdr:nvSpPr>
      <xdr:spPr>
        <a:xfrm>
          <a:off x="4686300" y="64871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139065</xdr:rowOff>
    </xdr:from>
    <xdr:to xmlns:xdr="http://schemas.openxmlformats.org/drawingml/2006/spreadsheetDrawing">
      <xdr:col>24</xdr:col>
      <xdr:colOff>152400</xdr:colOff>
      <xdr:row>37</xdr:row>
      <xdr:rowOff>139065</xdr:rowOff>
    </xdr:to>
    <xdr:cxnSp macro="">
      <xdr:nvCxnSpPr>
        <xdr:cNvPr id="58" name="直線コネクタ 57"/>
        <xdr:cNvCxnSpPr/>
      </xdr:nvCxnSpPr>
      <xdr:spPr>
        <a:xfrm>
          <a:off x="4546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106045</xdr:rowOff>
    </xdr:from>
    <xdr:ext cx="469900" cy="259080"/>
    <xdr:sp macro="" textlink="">
      <xdr:nvSpPr>
        <xdr:cNvPr id="59" name="議会費最大値テキスト"/>
        <xdr:cNvSpPr txBox="1"/>
      </xdr:nvSpPr>
      <xdr:spPr>
        <a:xfrm>
          <a:off x="46863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159385</xdr:rowOff>
    </xdr:from>
    <xdr:to xmlns:xdr="http://schemas.openxmlformats.org/drawingml/2006/spreadsheetDrawing">
      <xdr:col>24</xdr:col>
      <xdr:colOff>152400</xdr:colOff>
      <xdr:row>30</xdr:row>
      <xdr:rowOff>159385</xdr:rowOff>
    </xdr:to>
    <xdr:cxnSp macro="">
      <xdr:nvCxnSpPr>
        <xdr:cNvPr id="60" name="直線コネクタ 59"/>
        <xdr:cNvCxnSpPr/>
      </xdr:nvCxnSpPr>
      <xdr:spPr>
        <a:xfrm>
          <a:off x="4546600" y="530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100965</xdr:rowOff>
    </xdr:from>
    <xdr:to xmlns:xdr="http://schemas.openxmlformats.org/drawingml/2006/spreadsheetDrawing">
      <xdr:col>24</xdr:col>
      <xdr:colOff>63500</xdr:colOff>
      <xdr:row>33</xdr:row>
      <xdr:rowOff>143510</xdr:rowOff>
    </xdr:to>
    <xdr:cxnSp macro="">
      <xdr:nvCxnSpPr>
        <xdr:cNvPr id="61" name="直線コネクタ 60"/>
        <xdr:cNvCxnSpPr/>
      </xdr:nvCxnSpPr>
      <xdr:spPr>
        <a:xfrm flipV="1">
          <a:off x="3797300" y="575881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157480</xdr:rowOff>
    </xdr:from>
    <xdr:ext cx="469900" cy="255905"/>
    <xdr:sp macro="" textlink="">
      <xdr:nvSpPr>
        <xdr:cNvPr id="62" name="議会費平均値テキスト"/>
        <xdr:cNvSpPr txBox="1"/>
      </xdr:nvSpPr>
      <xdr:spPr>
        <a:xfrm>
          <a:off x="4686300" y="59867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7620</xdr:rowOff>
    </xdr:from>
    <xdr:to xmlns:xdr="http://schemas.openxmlformats.org/drawingml/2006/spreadsheetDrawing">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143510</xdr:rowOff>
    </xdr:from>
    <xdr:to xmlns:xdr="http://schemas.openxmlformats.org/drawingml/2006/spreadsheetDrawing">
      <xdr:col>19</xdr:col>
      <xdr:colOff>177800</xdr:colOff>
      <xdr:row>34</xdr:row>
      <xdr:rowOff>24765</xdr:rowOff>
    </xdr:to>
    <xdr:cxnSp macro="">
      <xdr:nvCxnSpPr>
        <xdr:cNvPr id="64" name="直線コネクタ 63"/>
        <xdr:cNvCxnSpPr/>
      </xdr:nvCxnSpPr>
      <xdr:spPr>
        <a:xfrm flipV="1">
          <a:off x="2908300" y="58013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27940</xdr:rowOff>
    </xdr:from>
    <xdr:to xmlns:xdr="http://schemas.openxmlformats.org/drawingml/2006/spreadsheetDrawing">
      <xdr:col>20</xdr:col>
      <xdr:colOff>38100</xdr:colOff>
      <xdr:row>35</xdr:row>
      <xdr:rowOff>129540</xdr:rowOff>
    </xdr:to>
    <xdr:sp macro="" textlink="">
      <xdr:nvSpPr>
        <xdr:cNvPr id="65" name="フローチャート: 判断 64"/>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120650</xdr:rowOff>
    </xdr:from>
    <xdr:ext cx="466725" cy="255905"/>
    <xdr:sp macro="" textlink="">
      <xdr:nvSpPr>
        <xdr:cNvPr id="66" name="テキスト ボックス 65"/>
        <xdr:cNvSpPr txBox="1"/>
      </xdr:nvSpPr>
      <xdr:spPr>
        <a:xfrm>
          <a:off x="3562350" y="6121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24765</xdr:rowOff>
    </xdr:from>
    <xdr:to xmlns:xdr="http://schemas.openxmlformats.org/drawingml/2006/spreadsheetDrawing">
      <xdr:col>15</xdr:col>
      <xdr:colOff>50800</xdr:colOff>
      <xdr:row>34</xdr:row>
      <xdr:rowOff>34290</xdr:rowOff>
    </xdr:to>
    <xdr:cxnSp macro="">
      <xdr:nvCxnSpPr>
        <xdr:cNvPr id="67" name="直線コネクタ 66"/>
        <xdr:cNvCxnSpPr/>
      </xdr:nvCxnSpPr>
      <xdr:spPr>
        <a:xfrm flipV="1">
          <a:off x="2019300" y="58540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42545</xdr:rowOff>
    </xdr:from>
    <xdr:to xmlns:xdr="http://schemas.openxmlformats.org/drawingml/2006/spreadsheetDrawing">
      <xdr:col>15</xdr:col>
      <xdr:colOff>101600</xdr:colOff>
      <xdr:row>35</xdr:row>
      <xdr:rowOff>144145</xdr:rowOff>
    </xdr:to>
    <xdr:sp macro="" textlink="">
      <xdr:nvSpPr>
        <xdr:cNvPr id="68" name="フローチャート: 判断 67"/>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135255</xdr:rowOff>
    </xdr:from>
    <xdr:ext cx="466725" cy="255905"/>
    <xdr:sp macro="" textlink="">
      <xdr:nvSpPr>
        <xdr:cNvPr id="69" name="テキスト ボックス 68"/>
        <xdr:cNvSpPr txBox="1"/>
      </xdr:nvSpPr>
      <xdr:spPr>
        <a:xfrm>
          <a:off x="2673350" y="61360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34290</xdr:rowOff>
    </xdr:from>
    <xdr:to xmlns:xdr="http://schemas.openxmlformats.org/drawingml/2006/spreadsheetDrawing">
      <xdr:col>10</xdr:col>
      <xdr:colOff>114300</xdr:colOff>
      <xdr:row>34</xdr:row>
      <xdr:rowOff>43180</xdr:rowOff>
    </xdr:to>
    <xdr:cxnSp macro="">
      <xdr:nvCxnSpPr>
        <xdr:cNvPr id="70" name="直線コネクタ 69"/>
        <xdr:cNvCxnSpPr/>
      </xdr:nvCxnSpPr>
      <xdr:spPr>
        <a:xfrm flipV="1">
          <a:off x="1130300" y="58635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55880</xdr:rowOff>
    </xdr:from>
    <xdr:to xmlns:xdr="http://schemas.openxmlformats.org/drawingml/2006/spreadsheetDrawing">
      <xdr:col>10</xdr:col>
      <xdr:colOff>165100</xdr:colOff>
      <xdr:row>35</xdr:row>
      <xdr:rowOff>157480</xdr:rowOff>
    </xdr:to>
    <xdr:sp macro="" textlink="">
      <xdr:nvSpPr>
        <xdr:cNvPr id="71" name="フローチャート: 判断 70"/>
        <xdr:cNvSpPr/>
      </xdr:nvSpPr>
      <xdr:spPr>
        <a:xfrm>
          <a:off x="1968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148590</xdr:rowOff>
    </xdr:from>
    <xdr:ext cx="466725" cy="259080"/>
    <xdr:sp macro="" textlink="">
      <xdr:nvSpPr>
        <xdr:cNvPr id="72" name="テキスト ボックス 71"/>
        <xdr:cNvSpPr txBox="1"/>
      </xdr:nvSpPr>
      <xdr:spPr>
        <a:xfrm>
          <a:off x="1784350" y="6149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58420</xdr:rowOff>
    </xdr:from>
    <xdr:to xmlns:xdr="http://schemas.openxmlformats.org/drawingml/2006/spreadsheetDrawing">
      <xdr:col>6</xdr:col>
      <xdr:colOff>38100</xdr:colOff>
      <xdr:row>35</xdr:row>
      <xdr:rowOff>160020</xdr:rowOff>
    </xdr:to>
    <xdr:sp macro="" textlink="">
      <xdr:nvSpPr>
        <xdr:cNvPr id="73" name="フローチャート: 判断 72"/>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151130</xdr:rowOff>
    </xdr:from>
    <xdr:ext cx="466725" cy="259080"/>
    <xdr:sp macro="" textlink="">
      <xdr:nvSpPr>
        <xdr:cNvPr id="74" name="テキスト ボックス 73"/>
        <xdr:cNvSpPr txBox="1"/>
      </xdr:nvSpPr>
      <xdr:spPr>
        <a:xfrm>
          <a:off x="895350" y="6151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50165</xdr:rowOff>
    </xdr:from>
    <xdr:to xmlns:xdr="http://schemas.openxmlformats.org/drawingml/2006/spreadsheetDrawing">
      <xdr:col>24</xdr:col>
      <xdr:colOff>114300</xdr:colOff>
      <xdr:row>33</xdr:row>
      <xdr:rowOff>151765</xdr:rowOff>
    </xdr:to>
    <xdr:sp macro="" textlink="">
      <xdr:nvSpPr>
        <xdr:cNvPr id="80" name="楕円 79"/>
        <xdr:cNvSpPr/>
      </xdr:nvSpPr>
      <xdr:spPr>
        <a:xfrm>
          <a:off x="45847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73025</xdr:rowOff>
    </xdr:from>
    <xdr:ext cx="469900" cy="259080"/>
    <xdr:sp macro="" textlink="">
      <xdr:nvSpPr>
        <xdr:cNvPr id="81" name="議会費該当値テキスト"/>
        <xdr:cNvSpPr txBox="1"/>
      </xdr:nvSpPr>
      <xdr:spPr>
        <a:xfrm>
          <a:off x="4686300" y="5559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92075</xdr:rowOff>
    </xdr:from>
    <xdr:to xmlns:xdr="http://schemas.openxmlformats.org/drawingml/2006/spreadsheetDrawing">
      <xdr:col>20</xdr:col>
      <xdr:colOff>38100</xdr:colOff>
      <xdr:row>34</xdr:row>
      <xdr:rowOff>22225</xdr:rowOff>
    </xdr:to>
    <xdr:sp macro="" textlink="">
      <xdr:nvSpPr>
        <xdr:cNvPr id="82" name="楕円 81"/>
        <xdr:cNvSpPr/>
      </xdr:nvSpPr>
      <xdr:spPr>
        <a:xfrm>
          <a:off x="3746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38735</xdr:rowOff>
    </xdr:from>
    <xdr:ext cx="466725" cy="259080"/>
    <xdr:sp macro="" textlink="">
      <xdr:nvSpPr>
        <xdr:cNvPr id="83" name="テキスト ボックス 82"/>
        <xdr:cNvSpPr txBox="1"/>
      </xdr:nvSpPr>
      <xdr:spPr>
        <a:xfrm>
          <a:off x="3562350" y="55251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145415</xdr:rowOff>
    </xdr:from>
    <xdr:to xmlns:xdr="http://schemas.openxmlformats.org/drawingml/2006/spreadsheetDrawing">
      <xdr:col>15</xdr:col>
      <xdr:colOff>101600</xdr:colOff>
      <xdr:row>34</xdr:row>
      <xdr:rowOff>75565</xdr:rowOff>
    </xdr:to>
    <xdr:sp macro="" textlink="">
      <xdr:nvSpPr>
        <xdr:cNvPr id="84" name="楕円 83"/>
        <xdr:cNvSpPr/>
      </xdr:nvSpPr>
      <xdr:spPr>
        <a:xfrm>
          <a:off x="2857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92075</xdr:rowOff>
    </xdr:from>
    <xdr:ext cx="466725" cy="259080"/>
    <xdr:sp macro="" textlink="">
      <xdr:nvSpPr>
        <xdr:cNvPr id="85" name="テキスト ボックス 84"/>
        <xdr:cNvSpPr txBox="1"/>
      </xdr:nvSpPr>
      <xdr:spPr>
        <a:xfrm>
          <a:off x="2673350" y="55784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154940</xdr:rowOff>
    </xdr:from>
    <xdr:to xmlns:xdr="http://schemas.openxmlformats.org/drawingml/2006/spreadsheetDrawing">
      <xdr:col>10</xdr:col>
      <xdr:colOff>165100</xdr:colOff>
      <xdr:row>34</xdr:row>
      <xdr:rowOff>85090</xdr:rowOff>
    </xdr:to>
    <xdr:sp macro="" textlink="">
      <xdr:nvSpPr>
        <xdr:cNvPr id="86" name="楕円 85"/>
        <xdr:cNvSpPr/>
      </xdr:nvSpPr>
      <xdr:spPr>
        <a:xfrm>
          <a:off x="1968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101600</xdr:rowOff>
    </xdr:from>
    <xdr:ext cx="466725" cy="259080"/>
    <xdr:sp macro="" textlink="">
      <xdr:nvSpPr>
        <xdr:cNvPr id="87" name="テキスト ボックス 86"/>
        <xdr:cNvSpPr txBox="1"/>
      </xdr:nvSpPr>
      <xdr:spPr>
        <a:xfrm>
          <a:off x="1784350" y="5588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163830</xdr:rowOff>
    </xdr:from>
    <xdr:to xmlns:xdr="http://schemas.openxmlformats.org/drawingml/2006/spreadsheetDrawing">
      <xdr:col>6</xdr:col>
      <xdr:colOff>38100</xdr:colOff>
      <xdr:row>34</xdr:row>
      <xdr:rowOff>93980</xdr:rowOff>
    </xdr:to>
    <xdr:sp macro="" textlink="">
      <xdr:nvSpPr>
        <xdr:cNvPr id="88" name="楕円 87"/>
        <xdr:cNvSpPr/>
      </xdr:nvSpPr>
      <xdr:spPr>
        <a:xfrm>
          <a:off x="10795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110490</xdr:rowOff>
    </xdr:from>
    <xdr:ext cx="466725" cy="255905"/>
    <xdr:sp macro="" textlink="">
      <xdr:nvSpPr>
        <xdr:cNvPr id="89" name="テキスト ボックス 88"/>
        <xdr:cNvSpPr txBox="1"/>
      </xdr:nvSpPr>
      <xdr:spPr>
        <a:xfrm>
          <a:off x="895350" y="5596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100" name="テキスト ボックス 99"/>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5905"/>
    <xdr:sp macro="" textlink="">
      <xdr:nvSpPr>
        <xdr:cNvPr id="106" name="テキスト ボックス 105"/>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8" name="テキスト ボックス 107"/>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0" name="テキスト ボックス 109"/>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57785</xdr:rowOff>
    </xdr:from>
    <xdr:to xmlns:xdr="http://schemas.openxmlformats.org/drawingml/2006/spreadsheetDrawing">
      <xdr:col>24</xdr:col>
      <xdr:colOff>62865</xdr:colOff>
      <xdr:row>59</xdr:row>
      <xdr:rowOff>46990</xdr:rowOff>
    </xdr:to>
    <xdr:cxnSp macro="">
      <xdr:nvCxnSpPr>
        <xdr:cNvPr id="114" name="直線コネクタ 113"/>
        <xdr:cNvCxnSpPr/>
      </xdr:nvCxnSpPr>
      <xdr:spPr>
        <a:xfrm flipV="1">
          <a:off x="46335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50800</xdr:rowOff>
    </xdr:from>
    <xdr:ext cx="534670" cy="259080"/>
    <xdr:sp macro="" textlink="">
      <xdr:nvSpPr>
        <xdr:cNvPr id="115" name="総務費最小値テキスト"/>
        <xdr:cNvSpPr txBox="1"/>
      </xdr:nvSpPr>
      <xdr:spPr>
        <a:xfrm>
          <a:off x="4686300" y="1016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46990</xdr:rowOff>
    </xdr:from>
    <xdr:to xmlns:xdr="http://schemas.openxmlformats.org/drawingml/2006/spreadsheetDrawing">
      <xdr:col>24</xdr:col>
      <xdr:colOff>152400</xdr:colOff>
      <xdr:row>59</xdr:row>
      <xdr:rowOff>46990</xdr:rowOff>
    </xdr:to>
    <xdr:cxnSp macro="">
      <xdr:nvCxnSpPr>
        <xdr:cNvPr id="116" name="直線コネクタ 115"/>
        <xdr:cNvCxnSpPr/>
      </xdr:nvCxnSpPr>
      <xdr:spPr>
        <a:xfrm>
          <a:off x="4546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4445</xdr:rowOff>
    </xdr:from>
    <xdr:ext cx="598805" cy="259080"/>
    <xdr:sp macro="" textlink="">
      <xdr:nvSpPr>
        <xdr:cNvPr id="117" name="総務費最大値テキスト"/>
        <xdr:cNvSpPr txBox="1"/>
      </xdr:nvSpPr>
      <xdr:spPr>
        <a:xfrm>
          <a:off x="46863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57785</xdr:rowOff>
    </xdr:from>
    <xdr:to xmlns:xdr="http://schemas.openxmlformats.org/drawingml/2006/spreadsheetDrawing">
      <xdr:col>24</xdr:col>
      <xdr:colOff>152400</xdr:colOff>
      <xdr:row>53</xdr:row>
      <xdr:rowOff>57785</xdr:rowOff>
    </xdr:to>
    <xdr:cxnSp macro="">
      <xdr:nvCxnSpPr>
        <xdr:cNvPr id="118" name="直線コネクタ 117"/>
        <xdr:cNvCxnSpPr/>
      </xdr:nvCxnSpPr>
      <xdr:spPr>
        <a:xfrm>
          <a:off x="4546600" y="914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57785</xdr:rowOff>
    </xdr:from>
    <xdr:to xmlns:xdr="http://schemas.openxmlformats.org/drawingml/2006/spreadsheetDrawing">
      <xdr:col>24</xdr:col>
      <xdr:colOff>63500</xdr:colOff>
      <xdr:row>57</xdr:row>
      <xdr:rowOff>15875</xdr:rowOff>
    </xdr:to>
    <xdr:cxnSp macro="">
      <xdr:nvCxnSpPr>
        <xdr:cNvPr id="119" name="直線コネクタ 118"/>
        <xdr:cNvCxnSpPr/>
      </xdr:nvCxnSpPr>
      <xdr:spPr>
        <a:xfrm flipV="1">
          <a:off x="3797300" y="9144635"/>
          <a:ext cx="838200" cy="643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85090</xdr:rowOff>
    </xdr:from>
    <xdr:ext cx="534670" cy="259080"/>
    <xdr:sp macro="" textlink="">
      <xdr:nvSpPr>
        <xdr:cNvPr id="120" name="総務費平均値テキスト"/>
        <xdr:cNvSpPr txBox="1"/>
      </xdr:nvSpPr>
      <xdr:spPr>
        <a:xfrm>
          <a:off x="4686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106680</xdr:rowOff>
    </xdr:from>
    <xdr:to xmlns:xdr="http://schemas.openxmlformats.org/drawingml/2006/spreadsheetDrawing">
      <xdr:col>24</xdr:col>
      <xdr:colOff>114300</xdr:colOff>
      <xdr:row>58</xdr:row>
      <xdr:rowOff>36830</xdr:rowOff>
    </xdr:to>
    <xdr:sp macro="" textlink="">
      <xdr:nvSpPr>
        <xdr:cNvPr id="121" name="フローチャート: 判断 120"/>
        <xdr:cNvSpPr/>
      </xdr:nvSpPr>
      <xdr:spPr>
        <a:xfrm>
          <a:off x="4584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154940</xdr:rowOff>
    </xdr:from>
    <xdr:to xmlns:xdr="http://schemas.openxmlformats.org/drawingml/2006/spreadsheetDrawing">
      <xdr:col>19</xdr:col>
      <xdr:colOff>177800</xdr:colOff>
      <xdr:row>57</xdr:row>
      <xdr:rowOff>15875</xdr:rowOff>
    </xdr:to>
    <xdr:cxnSp macro="">
      <xdr:nvCxnSpPr>
        <xdr:cNvPr id="122" name="直線コネクタ 121"/>
        <xdr:cNvCxnSpPr/>
      </xdr:nvCxnSpPr>
      <xdr:spPr>
        <a:xfrm>
          <a:off x="2908300" y="9241790"/>
          <a:ext cx="889000" cy="546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168275</xdr:rowOff>
    </xdr:from>
    <xdr:to xmlns:xdr="http://schemas.openxmlformats.org/drawingml/2006/spreadsheetDrawing">
      <xdr:col>20</xdr:col>
      <xdr:colOff>38100</xdr:colOff>
      <xdr:row>58</xdr:row>
      <xdr:rowOff>98425</xdr:rowOff>
    </xdr:to>
    <xdr:sp macro="" textlink="">
      <xdr:nvSpPr>
        <xdr:cNvPr id="123" name="フローチャート: 判断 122"/>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89535</xdr:rowOff>
    </xdr:from>
    <xdr:ext cx="531495" cy="255905"/>
    <xdr:sp macro="" textlink="">
      <xdr:nvSpPr>
        <xdr:cNvPr id="124" name="テキスト ボックス 123"/>
        <xdr:cNvSpPr txBox="1"/>
      </xdr:nvSpPr>
      <xdr:spPr>
        <a:xfrm>
          <a:off x="3529965" y="10033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154940</xdr:rowOff>
    </xdr:from>
    <xdr:to xmlns:xdr="http://schemas.openxmlformats.org/drawingml/2006/spreadsheetDrawing">
      <xdr:col>15</xdr:col>
      <xdr:colOff>50800</xdr:colOff>
      <xdr:row>57</xdr:row>
      <xdr:rowOff>114300</xdr:rowOff>
    </xdr:to>
    <xdr:cxnSp macro="">
      <xdr:nvCxnSpPr>
        <xdr:cNvPr id="125" name="直線コネクタ 124"/>
        <xdr:cNvCxnSpPr/>
      </xdr:nvCxnSpPr>
      <xdr:spPr>
        <a:xfrm flipV="1">
          <a:off x="2019300" y="9241790"/>
          <a:ext cx="889000" cy="645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146050</xdr:rowOff>
    </xdr:from>
    <xdr:to xmlns:xdr="http://schemas.openxmlformats.org/drawingml/2006/spreadsheetDrawing">
      <xdr:col>15</xdr:col>
      <xdr:colOff>101600</xdr:colOff>
      <xdr:row>58</xdr:row>
      <xdr:rowOff>76200</xdr:rowOff>
    </xdr:to>
    <xdr:sp macro="" textlink="">
      <xdr:nvSpPr>
        <xdr:cNvPr id="126" name="フローチャート: 判断 125"/>
        <xdr:cNvSpPr/>
      </xdr:nvSpPr>
      <xdr:spPr>
        <a:xfrm>
          <a:off x="285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67310</xdr:rowOff>
    </xdr:from>
    <xdr:ext cx="531495" cy="259080"/>
    <xdr:sp macro="" textlink="">
      <xdr:nvSpPr>
        <xdr:cNvPr id="127" name="テキスト ボックス 126"/>
        <xdr:cNvSpPr txBox="1"/>
      </xdr:nvSpPr>
      <xdr:spPr>
        <a:xfrm>
          <a:off x="2640965" y="10011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127000</xdr:rowOff>
    </xdr:from>
    <xdr:to xmlns:xdr="http://schemas.openxmlformats.org/drawingml/2006/spreadsheetDrawing">
      <xdr:col>10</xdr:col>
      <xdr:colOff>114300</xdr:colOff>
      <xdr:row>57</xdr:row>
      <xdr:rowOff>114300</xdr:rowOff>
    </xdr:to>
    <xdr:cxnSp macro="">
      <xdr:nvCxnSpPr>
        <xdr:cNvPr id="128" name="直線コネクタ 127"/>
        <xdr:cNvCxnSpPr/>
      </xdr:nvCxnSpPr>
      <xdr:spPr>
        <a:xfrm>
          <a:off x="1130300" y="8699500"/>
          <a:ext cx="889000" cy="1187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146685</xdr:rowOff>
    </xdr:from>
    <xdr:to xmlns:xdr="http://schemas.openxmlformats.org/drawingml/2006/spreadsheetDrawing">
      <xdr:col>10</xdr:col>
      <xdr:colOff>165100</xdr:colOff>
      <xdr:row>58</xdr:row>
      <xdr:rowOff>76835</xdr:rowOff>
    </xdr:to>
    <xdr:sp macro="" textlink="">
      <xdr:nvSpPr>
        <xdr:cNvPr id="129" name="フローチャート: 判断 128"/>
        <xdr:cNvSpPr/>
      </xdr:nvSpPr>
      <xdr:spPr>
        <a:xfrm>
          <a:off x="1968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67945</xdr:rowOff>
    </xdr:from>
    <xdr:ext cx="531495" cy="258445"/>
    <xdr:sp macro="" textlink="">
      <xdr:nvSpPr>
        <xdr:cNvPr id="130" name="テキスト ボックス 129"/>
        <xdr:cNvSpPr txBox="1"/>
      </xdr:nvSpPr>
      <xdr:spPr>
        <a:xfrm>
          <a:off x="1751965" y="100120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124460</xdr:rowOff>
    </xdr:from>
    <xdr:to xmlns:xdr="http://schemas.openxmlformats.org/drawingml/2006/spreadsheetDrawing">
      <xdr:col>6</xdr:col>
      <xdr:colOff>38100</xdr:colOff>
      <xdr:row>51</xdr:row>
      <xdr:rowOff>54610</xdr:rowOff>
    </xdr:to>
    <xdr:sp macro="" textlink="">
      <xdr:nvSpPr>
        <xdr:cNvPr id="131" name="フローチャート: 判断 130"/>
        <xdr:cNvSpPr/>
      </xdr:nvSpPr>
      <xdr:spPr>
        <a:xfrm>
          <a:off x="1079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45720</xdr:rowOff>
    </xdr:from>
    <xdr:ext cx="595630" cy="259080"/>
    <xdr:sp macro="" textlink="">
      <xdr:nvSpPr>
        <xdr:cNvPr id="132" name="テキスト ボックス 131"/>
        <xdr:cNvSpPr txBox="1"/>
      </xdr:nvSpPr>
      <xdr:spPr>
        <a:xfrm>
          <a:off x="830580" y="87896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6985</xdr:rowOff>
    </xdr:from>
    <xdr:to xmlns:xdr="http://schemas.openxmlformats.org/drawingml/2006/spreadsheetDrawing">
      <xdr:col>24</xdr:col>
      <xdr:colOff>114300</xdr:colOff>
      <xdr:row>53</xdr:row>
      <xdr:rowOff>109220</xdr:rowOff>
    </xdr:to>
    <xdr:sp macro="" textlink="">
      <xdr:nvSpPr>
        <xdr:cNvPr id="138" name="楕円 137"/>
        <xdr:cNvSpPr/>
      </xdr:nvSpPr>
      <xdr:spPr>
        <a:xfrm>
          <a:off x="45847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132080</xdr:rowOff>
    </xdr:from>
    <xdr:ext cx="598805" cy="255905"/>
    <xdr:sp macro="" textlink="">
      <xdr:nvSpPr>
        <xdr:cNvPr id="139" name="総務費該当値テキスト"/>
        <xdr:cNvSpPr txBox="1"/>
      </xdr:nvSpPr>
      <xdr:spPr>
        <a:xfrm>
          <a:off x="4686300" y="90474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136525</xdr:rowOff>
    </xdr:from>
    <xdr:to xmlns:xdr="http://schemas.openxmlformats.org/drawingml/2006/spreadsheetDrawing">
      <xdr:col>20</xdr:col>
      <xdr:colOff>38100</xdr:colOff>
      <xdr:row>57</xdr:row>
      <xdr:rowOff>66675</xdr:rowOff>
    </xdr:to>
    <xdr:sp macro="" textlink="">
      <xdr:nvSpPr>
        <xdr:cNvPr id="140" name="楕円 139"/>
        <xdr:cNvSpPr/>
      </xdr:nvSpPr>
      <xdr:spPr>
        <a:xfrm>
          <a:off x="3746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83185</xdr:rowOff>
    </xdr:from>
    <xdr:ext cx="531495" cy="259080"/>
    <xdr:sp macro="" textlink="">
      <xdr:nvSpPr>
        <xdr:cNvPr id="141" name="テキスト ボックス 140"/>
        <xdr:cNvSpPr txBox="1"/>
      </xdr:nvSpPr>
      <xdr:spPr>
        <a:xfrm>
          <a:off x="3529965" y="9512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103505</xdr:rowOff>
    </xdr:from>
    <xdr:to xmlns:xdr="http://schemas.openxmlformats.org/drawingml/2006/spreadsheetDrawing">
      <xdr:col>15</xdr:col>
      <xdr:colOff>101600</xdr:colOff>
      <xdr:row>54</xdr:row>
      <xdr:rowOff>33655</xdr:rowOff>
    </xdr:to>
    <xdr:sp macro="" textlink="">
      <xdr:nvSpPr>
        <xdr:cNvPr id="142" name="楕円 141"/>
        <xdr:cNvSpPr/>
      </xdr:nvSpPr>
      <xdr:spPr>
        <a:xfrm>
          <a:off x="2857500" y="9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50165</xdr:rowOff>
    </xdr:from>
    <xdr:ext cx="595630" cy="259080"/>
    <xdr:sp macro="" textlink="">
      <xdr:nvSpPr>
        <xdr:cNvPr id="143" name="テキスト ボックス 142"/>
        <xdr:cNvSpPr txBox="1"/>
      </xdr:nvSpPr>
      <xdr:spPr>
        <a:xfrm>
          <a:off x="2608580" y="89655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63500</xdr:rowOff>
    </xdr:from>
    <xdr:to xmlns:xdr="http://schemas.openxmlformats.org/drawingml/2006/spreadsheetDrawing">
      <xdr:col>10</xdr:col>
      <xdr:colOff>165100</xdr:colOff>
      <xdr:row>57</xdr:row>
      <xdr:rowOff>165100</xdr:rowOff>
    </xdr:to>
    <xdr:sp macro="" textlink="">
      <xdr:nvSpPr>
        <xdr:cNvPr id="144" name="楕円 143"/>
        <xdr:cNvSpPr/>
      </xdr:nvSpPr>
      <xdr:spPr>
        <a:xfrm>
          <a:off x="196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10160</xdr:rowOff>
    </xdr:from>
    <xdr:ext cx="531495" cy="259080"/>
    <xdr:sp macro="" textlink="">
      <xdr:nvSpPr>
        <xdr:cNvPr id="145" name="テキスト ボックス 144"/>
        <xdr:cNvSpPr txBox="1"/>
      </xdr:nvSpPr>
      <xdr:spPr>
        <a:xfrm>
          <a:off x="1751965" y="9611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76200</xdr:rowOff>
    </xdr:from>
    <xdr:to xmlns:xdr="http://schemas.openxmlformats.org/drawingml/2006/spreadsheetDrawing">
      <xdr:col>6</xdr:col>
      <xdr:colOff>38100</xdr:colOff>
      <xdr:row>51</xdr:row>
      <xdr:rowOff>6350</xdr:rowOff>
    </xdr:to>
    <xdr:sp macro="" textlink="">
      <xdr:nvSpPr>
        <xdr:cNvPr id="146" name="楕円 145"/>
        <xdr:cNvSpPr/>
      </xdr:nvSpPr>
      <xdr:spPr>
        <a:xfrm>
          <a:off x="1079500" y="86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22860</xdr:rowOff>
    </xdr:from>
    <xdr:ext cx="595630" cy="259080"/>
    <xdr:sp macro="" textlink="">
      <xdr:nvSpPr>
        <xdr:cNvPr id="147" name="テキスト ボックス 146"/>
        <xdr:cNvSpPr txBox="1"/>
      </xdr:nvSpPr>
      <xdr:spPr>
        <a:xfrm>
          <a:off x="830580" y="84239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2455" cy="255905"/>
    <xdr:sp macro="" textlink="">
      <xdr:nvSpPr>
        <xdr:cNvPr id="158" name="テキスト ボックス 157"/>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2455" cy="259080"/>
    <xdr:sp macro="" textlink="">
      <xdr:nvSpPr>
        <xdr:cNvPr id="160" name="テキスト ボックス 159"/>
        <xdr:cNvSpPr txBox="1"/>
      </xdr:nvSpPr>
      <xdr:spPr>
        <a:xfrm>
          <a:off x="166370" y="1344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2455" cy="259080"/>
    <xdr:sp macro="" textlink="">
      <xdr:nvSpPr>
        <xdr:cNvPr id="162" name="テキスト ボックス 161"/>
        <xdr:cNvSpPr txBox="1"/>
      </xdr:nvSpPr>
      <xdr:spPr>
        <a:xfrm>
          <a:off x="166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64" name="テキスト ボックス 163"/>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2455" cy="259080"/>
    <xdr:sp macro="" textlink="">
      <xdr:nvSpPr>
        <xdr:cNvPr id="166" name="テキスト ボックス 165"/>
        <xdr:cNvSpPr txBox="1"/>
      </xdr:nvSpPr>
      <xdr:spPr>
        <a:xfrm>
          <a:off x="166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2455" cy="259080"/>
    <xdr:sp macro="" textlink="">
      <xdr:nvSpPr>
        <xdr:cNvPr id="168" name="テキスト ボックス 167"/>
        <xdr:cNvSpPr txBox="1"/>
      </xdr:nvSpPr>
      <xdr:spPr>
        <a:xfrm>
          <a:off x="166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0" name="テキスト ボックス 169"/>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151130</xdr:rowOff>
    </xdr:from>
    <xdr:to xmlns:xdr="http://schemas.openxmlformats.org/drawingml/2006/spreadsheetDrawing">
      <xdr:col>24</xdr:col>
      <xdr:colOff>62865</xdr:colOff>
      <xdr:row>78</xdr:row>
      <xdr:rowOff>121285</xdr:rowOff>
    </xdr:to>
    <xdr:cxnSp macro="">
      <xdr:nvCxnSpPr>
        <xdr:cNvPr id="172" name="直線コネクタ 171"/>
        <xdr:cNvCxnSpPr/>
      </xdr:nvCxnSpPr>
      <xdr:spPr>
        <a:xfrm flipV="1">
          <a:off x="46335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125095</xdr:rowOff>
    </xdr:from>
    <xdr:ext cx="598805" cy="258445"/>
    <xdr:sp macro="" textlink="">
      <xdr:nvSpPr>
        <xdr:cNvPr id="173" name="民生費最小値テキスト"/>
        <xdr:cNvSpPr txBox="1"/>
      </xdr:nvSpPr>
      <xdr:spPr>
        <a:xfrm>
          <a:off x="46863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121285</xdr:rowOff>
    </xdr:from>
    <xdr:to xmlns:xdr="http://schemas.openxmlformats.org/drawingml/2006/spreadsheetDrawing">
      <xdr:col>24</xdr:col>
      <xdr:colOff>152400</xdr:colOff>
      <xdr:row>78</xdr:row>
      <xdr:rowOff>121285</xdr:rowOff>
    </xdr:to>
    <xdr:cxnSp macro="">
      <xdr:nvCxnSpPr>
        <xdr:cNvPr id="174" name="直線コネクタ 173"/>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97790</xdr:rowOff>
    </xdr:from>
    <xdr:ext cx="598805" cy="255905"/>
    <xdr:sp macro="" textlink="">
      <xdr:nvSpPr>
        <xdr:cNvPr id="175" name="民生費最大値テキスト"/>
        <xdr:cNvSpPr txBox="1"/>
      </xdr:nvSpPr>
      <xdr:spPr>
        <a:xfrm>
          <a:off x="4686300" y="12099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151130</xdr:rowOff>
    </xdr:from>
    <xdr:to xmlns:xdr="http://schemas.openxmlformats.org/drawingml/2006/spreadsheetDrawing">
      <xdr:col>24</xdr:col>
      <xdr:colOff>152400</xdr:colOff>
      <xdr:row>71</xdr:row>
      <xdr:rowOff>151130</xdr:rowOff>
    </xdr:to>
    <xdr:cxnSp macro="">
      <xdr:nvCxnSpPr>
        <xdr:cNvPr id="176" name="直線コネクタ 175"/>
        <xdr:cNvCxnSpPr/>
      </xdr:nvCxnSpPr>
      <xdr:spPr>
        <a:xfrm>
          <a:off x="4546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93345</xdr:rowOff>
    </xdr:from>
    <xdr:to xmlns:xdr="http://schemas.openxmlformats.org/drawingml/2006/spreadsheetDrawing">
      <xdr:col>24</xdr:col>
      <xdr:colOff>63500</xdr:colOff>
      <xdr:row>76</xdr:row>
      <xdr:rowOff>134620</xdr:rowOff>
    </xdr:to>
    <xdr:cxnSp macro="">
      <xdr:nvCxnSpPr>
        <xdr:cNvPr id="177" name="直線コネクタ 176"/>
        <xdr:cNvCxnSpPr/>
      </xdr:nvCxnSpPr>
      <xdr:spPr>
        <a:xfrm flipV="1">
          <a:off x="3797300" y="1312354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50165</xdr:rowOff>
    </xdr:from>
    <xdr:ext cx="598805" cy="259080"/>
    <xdr:sp macro="" textlink="">
      <xdr:nvSpPr>
        <xdr:cNvPr id="178" name="民生費平均値テキスト"/>
        <xdr:cNvSpPr txBox="1"/>
      </xdr:nvSpPr>
      <xdr:spPr>
        <a:xfrm>
          <a:off x="4686300" y="12908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27305</xdr:rowOff>
    </xdr:from>
    <xdr:to xmlns:xdr="http://schemas.openxmlformats.org/drawingml/2006/spreadsheetDrawing">
      <xdr:col>24</xdr:col>
      <xdr:colOff>114300</xdr:colOff>
      <xdr:row>76</xdr:row>
      <xdr:rowOff>128905</xdr:rowOff>
    </xdr:to>
    <xdr:sp macro="" textlink="">
      <xdr:nvSpPr>
        <xdr:cNvPr id="179" name="フローチャート: 判断 178"/>
        <xdr:cNvSpPr/>
      </xdr:nvSpPr>
      <xdr:spPr>
        <a:xfrm>
          <a:off x="4584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134620</xdr:rowOff>
    </xdr:from>
    <xdr:to xmlns:xdr="http://schemas.openxmlformats.org/drawingml/2006/spreadsheetDrawing">
      <xdr:col>19</xdr:col>
      <xdr:colOff>177800</xdr:colOff>
      <xdr:row>77</xdr:row>
      <xdr:rowOff>89535</xdr:rowOff>
    </xdr:to>
    <xdr:cxnSp macro="">
      <xdr:nvCxnSpPr>
        <xdr:cNvPr id="180" name="直線コネクタ 179"/>
        <xdr:cNvCxnSpPr/>
      </xdr:nvCxnSpPr>
      <xdr:spPr>
        <a:xfrm flipV="1">
          <a:off x="2908300" y="1316482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98425</xdr:rowOff>
    </xdr:from>
    <xdr:to xmlns:xdr="http://schemas.openxmlformats.org/drawingml/2006/spreadsheetDrawing">
      <xdr:col>20</xdr:col>
      <xdr:colOff>38100</xdr:colOff>
      <xdr:row>77</xdr:row>
      <xdr:rowOff>29210</xdr:rowOff>
    </xdr:to>
    <xdr:sp macro="" textlink="">
      <xdr:nvSpPr>
        <xdr:cNvPr id="181" name="フローチャート: 判断 180"/>
        <xdr:cNvSpPr/>
      </xdr:nvSpPr>
      <xdr:spPr>
        <a:xfrm>
          <a:off x="3746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19685</xdr:rowOff>
    </xdr:from>
    <xdr:ext cx="595630" cy="255905"/>
    <xdr:sp macro="" textlink="">
      <xdr:nvSpPr>
        <xdr:cNvPr id="182" name="テキスト ボックス 181"/>
        <xdr:cNvSpPr txBox="1"/>
      </xdr:nvSpPr>
      <xdr:spPr>
        <a:xfrm>
          <a:off x="3497580" y="132213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154940</xdr:rowOff>
    </xdr:from>
    <xdr:to xmlns:xdr="http://schemas.openxmlformats.org/drawingml/2006/spreadsheetDrawing">
      <xdr:col>15</xdr:col>
      <xdr:colOff>50800</xdr:colOff>
      <xdr:row>77</xdr:row>
      <xdr:rowOff>89535</xdr:rowOff>
    </xdr:to>
    <xdr:cxnSp macro="">
      <xdr:nvCxnSpPr>
        <xdr:cNvPr id="183" name="直線コネクタ 182"/>
        <xdr:cNvCxnSpPr/>
      </xdr:nvCxnSpPr>
      <xdr:spPr>
        <a:xfrm>
          <a:off x="2019300" y="1318514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xdr:rowOff>
    </xdr:from>
    <xdr:to xmlns:xdr="http://schemas.openxmlformats.org/drawingml/2006/spreadsheetDrawing">
      <xdr:col>15</xdr:col>
      <xdr:colOff>101600</xdr:colOff>
      <xdr:row>77</xdr:row>
      <xdr:rowOff>105410</xdr:rowOff>
    </xdr:to>
    <xdr:sp macro="" textlink="">
      <xdr:nvSpPr>
        <xdr:cNvPr id="184" name="フローチャート: 判断 183"/>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121920</xdr:rowOff>
    </xdr:from>
    <xdr:ext cx="595630" cy="255905"/>
    <xdr:sp macro="" textlink="">
      <xdr:nvSpPr>
        <xdr:cNvPr id="185" name="テキスト ボックス 184"/>
        <xdr:cNvSpPr txBox="1"/>
      </xdr:nvSpPr>
      <xdr:spPr>
        <a:xfrm>
          <a:off x="2608580" y="129806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154940</xdr:rowOff>
    </xdr:from>
    <xdr:to xmlns:xdr="http://schemas.openxmlformats.org/drawingml/2006/spreadsheetDrawing">
      <xdr:col>10</xdr:col>
      <xdr:colOff>114300</xdr:colOff>
      <xdr:row>78</xdr:row>
      <xdr:rowOff>1270</xdr:rowOff>
    </xdr:to>
    <xdr:cxnSp macro="">
      <xdr:nvCxnSpPr>
        <xdr:cNvPr id="186" name="直線コネクタ 185"/>
        <xdr:cNvCxnSpPr/>
      </xdr:nvCxnSpPr>
      <xdr:spPr>
        <a:xfrm flipV="1">
          <a:off x="1130300" y="1318514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123825</xdr:rowOff>
    </xdr:from>
    <xdr:to xmlns:xdr="http://schemas.openxmlformats.org/drawingml/2006/spreadsheetDrawing">
      <xdr:col>10</xdr:col>
      <xdr:colOff>165100</xdr:colOff>
      <xdr:row>77</xdr:row>
      <xdr:rowOff>53975</xdr:rowOff>
    </xdr:to>
    <xdr:sp macro="" textlink="">
      <xdr:nvSpPr>
        <xdr:cNvPr id="187" name="フローチャート: 判断 186"/>
        <xdr:cNvSpPr/>
      </xdr:nvSpPr>
      <xdr:spPr>
        <a:xfrm>
          <a:off x="1968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45085</xdr:rowOff>
    </xdr:from>
    <xdr:ext cx="595630" cy="258445"/>
    <xdr:sp macro="" textlink="">
      <xdr:nvSpPr>
        <xdr:cNvPr id="188" name="テキスト ボックス 187"/>
        <xdr:cNvSpPr txBox="1"/>
      </xdr:nvSpPr>
      <xdr:spPr>
        <a:xfrm>
          <a:off x="1719580" y="1324673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77470</xdr:rowOff>
    </xdr:to>
    <xdr:sp macro="" textlink="">
      <xdr:nvSpPr>
        <xdr:cNvPr id="189" name="フローチャート: 判断 188"/>
        <xdr:cNvSpPr/>
      </xdr:nvSpPr>
      <xdr:spPr>
        <a:xfrm>
          <a:off x="107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68580</xdr:rowOff>
    </xdr:from>
    <xdr:ext cx="595630" cy="259080"/>
    <xdr:sp macro="" textlink="">
      <xdr:nvSpPr>
        <xdr:cNvPr id="190" name="テキスト ボックス 189"/>
        <xdr:cNvSpPr txBox="1"/>
      </xdr:nvSpPr>
      <xdr:spPr>
        <a:xfrm>
          <a:off x="830580" y="13441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42545</xdr:rowOff>
    </xdr:from>
    <xdr:to xmlns:xdr="http://schemas.openxmlformats.org/drawingml/2006/spreadsheetDrawing">
      <xdr:col>24</xdr:col>
      <xdr:colOff>114300</xdr:colOff>
      <xdr:row>76</xdr:row>
      <xdr:rowOff>144145</xdr:rowOff>
    </xdr:to>
    <xdr:sp macro="" textlink="">
      <xdr:nvSpPr>
        <xdr:cNvPr id="196" name="楕円 195"/>
        <xdr:cNvSpPr/>
      </xdr:nvSpPr>
      <xdr:spPr>
        <a:xfrm>
          <a:off x="45847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20955</xdr:rowOff>
    </xdr:from>
    <xdr:ext cx="598805" cy="255905"/>
    <xdr:sp macro="" textlink="">
      <xdr:nvSpPr>
        <xdr:cNvPr id="197" name="民生費該当値テキスト"/>
        <xdr:cNvSpPr txBox="1"/>
      </xdr:nvSpPr>
      <xdr:spPr>
        <a:xfrm>
          <a:off x="4686300" y="130511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83820</xdr:rowOff>
    </xdr:from>
    <xdr:to xmlns:xdr="http://schemas.openxmlformats.org/drawingml/2006/spreadsheetDrawing">
      <xdr:col>20</xdr:col>
      <xdr:colOff>38100</xdr:colOff>
      <xdr:row>77</xdr:row>
      <xdr:rowOff>13970</xdr:rowOff>
    </xdr:to>
    <xdr:sp macro="" textlink="">
      <xdr:nvSpPr>
        <xdr:cNvPr id="198" name="楕円 197"/>
        <xdr:cNvSpPr/>
      </xdr:nvSpPr>
      <xdr:spPr>
        <a:xfrm>
          <a:off x="3746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30480</xdr:rowOff>
    </xdr:from>
    <xdr:ext cx="595630" cy="255905"/>
    <xdr:sp macro="" textlink="">
      <xdr:nvSpPr>
        <xdr:cNvPr id="199" name="テキスト ボックス 198"/>
        <xdr:cNvSpPr txBox="1"/>
      </xdr:nvSpPr>
      <xdr:spPr>
        <a:xfrm>
          <a:off x="3497580" y="12889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38735</xdr:rowOff>
    </xdr:from>
    <xdr:to xmlns:xdr="http://schemas.openxmlformats.org/drawingml/2006/spreadsheetDrawing">
      <xdr:col>15</xdr:col>
      <xdr:colOff>101600</xdr:colOff>
      <xdr:row>77</xdr:row>
      <xdr:rowOff>140335</xdr:rowOff>
    </xdr:to>
    <xdr:sp macro="" textlink="">
      <xdr:nvSpPr>
        <xdr:cNvPr id="200" name="楕円 199"/>
        <xdr:cNvSpPr/>
      </xdr:nvSpPr>
      <xdr:spPr>
        <a:xfrm>
          <a:off x="2857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132080</xdr:rowOff>
    </xdr:from>
    <xdr:ext cx="595630" cy="255905"/>
    <xdr:sp macro="" textlink="">
      <xdr:nvSpPr>
        <xdr:cNvPr id="201" name="テキスト ボックス 200"/>
        <xdr:cNvSpPr txBox="1"/>
      </xdr:nvSpPr>
      <xdr:spPr>
        <a:xfrm>
          <a:off x="2608580" y="13333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104140</xdr:rowOff>
    </xdr:from>
    <xdr:to xmlns:xdr="http://schemas.openxmlformats.org/drawingml/2006/spreadsheetDrawing">
      <xdr:col>10</xdr:col>
      <xdr:colOff>165100</xdr:colOff>
      <xdr:row>77</xdr:row>
      <xdr:rowOff>34290</xdr:rowOff>
    </xdr:to>
    <xdr:sp macro="" textlink="">
      <xdr:nvSpPr>
        <xdr:cNvPr id="202" name="楕円 201"/>
        <xdr:cNvSpPr/>
      </xdr:nvSpPr>
      <xdr:spPr>
        <a:xfrm>
          <a:off x="1968500" y="131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50800</xdr:rowOff>
    </xdr:from>
    <xdr:ext cx="595630" cy="259080"/>
    <xdr:sp macro="" textlink="">
      <xdr:nvSpPr>
        <xdr:cNvPr id="203" name="テキスト ボックス 202"/>
        <xdr:cNvSpPr txBox="1"/>
      </xdr:nvSpPr>
      <xdr:spPr>
        <a:xfrm>
          <a:off x="1719580" y="12909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121920</xdr:rowOff>
    </xdr:from>
    <xdr:to xmlns:xdr="http://schemas.openxmlformats.org/drawingml/2006/spreadsheetDrawing">
      <xdr:col>6</xdr:col>
      <xdr:colOff>38100</xdr:colOff>
      <xdr:row>78</xdr:row>
      <xdr:rowOff>52070</xdr:rowOff>
    </xdr:to>
    <xdr:sp macro="" textlink="">
      <xdr:nvSpPr>
        <xdr:cNvPr id="204" name="楕円 203"/>
        <xdr:cNvSpPr/>
      </xdr:nvSpPr>
      <xdr:spPr>
        <a:xfrm>
          <a:off x="1079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68580</xdr:rowOff>
    </xdr:from>
    <xdr:ext cx="595630" cy="259080"/>
    <xdr:sp macro="" textlink="">
      <xdr:nvSpPr>
        <xdr:cNvPr id="205" name="テキスト ボックス 204"/>
        <xdr:cNvSpPr txBox="1"/>
      </xdr:nvSpPr>
      <xdr:spPr>
        <a:xfrm>
          <a:off x="830580" y="13098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4" name="テキスト ボックス 213"/>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6" name="テキスト ボックス 215"/>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905"/>
    <xdr:sp macro="" textlink="">
      <xdr:nvSpPr>
        <xdr:cNvPr id="218" name="テキスト ボックス 217"/>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5905"/>
    <xdr:sp macro="" textlink="">
      <xdr:nvSpPr>
        <xdr:cNvPr id="220" name="テキスト ボックス 219"/>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5905"/>
    <xdr:sp macro="" textlink="">
      <xdr:nvSpPr>
        <xdr:cNvPr id="222" name="テキスト ボックス 221"/>
        <xdr:cNvSpPr txBox="1"/>
      </xdr:nvSpPr>
      <xdr:spPr>
        <a:xfrm>
          <a:off x="230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5905"/>
    <xdr:sp macro="" textlink="">
      <xdr:nvSpPr>
        <xdr:cNvPr id="224" name="テキスト ボックス 223"/>
        <xdr:cNvSpPr txBox="1"/>
      </xdr:nvSpPr>
      <xdr:spPr>
        <a:xfrm>
          <a:off x="230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6" name="テキスト ボックス 225"/>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95250</xdr:rowOff>
    </xdr:from>
    <xdr:to xmlns:xdr="http://schemas.openxmlformats.org/drawingml/2006/spreadsheetDrawing">
      <xdr:col>24</xdr:col>
      <xdr:colOff>62865</xdr:colOff>
      <xdr:row>97</xdr:row>
      <xdr:rowOff>152400</xdr:rowOff>
    </xdr:to>
    <xdr:cxnSp macro="">
      <xdr:nvCxnSpPr>
        <xdr:cNvPr id="228" name="直線コネクタ 227"/>
        <xdr:cNvCxnSpPr/>
      </xdr:nvCxnSpPr>
      <xdr:spPr>
        <a:xfrm flipV="1">
          <a:off x="46335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156210</xdr:rowOff>
    </xdr:from>
    <xdr:ext cx="534670" cy="255905"/>
    <xdr:sp macro="" textlink="">
      <xdr:nvSpPr>
        <xdr:cNvPr id="229" name="衛生費最小値テキスト"/>
        <xdr:cNvSpPr txBox="1"/>
      </xdr:nvSpPr>
      <xdr:spPr>
        <a:xfrm>
          <a:off x="4686300" y="167868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152400</xdr:rowOff>
    </xdr:from>
    <xdr:to xmlns:xdr="http://schemas.openxmlformats.org/drawingml/2006/spreadsheetDrawing">
      <xdr:col>24</xdr:col>
      <xdr:colOff>152400</xdr:colOff>
      <xdr:row>97</xdr:row>
      <xdr:rowOff>152400</xdr:rowOff>
    </xdr:to>
    <xdr:cxnSp macro="">
      <xdr:nvCxnSpPr>
        <xdr:cNvPr id="230" name="直線コネクタ 229"/>
        <xdr:cNvCxnSpPr/>
      </xdr:nvCxnSpPr>
      <xdr:spPr>
        <a:xfrm>
          <a:off x="4546600" y="1678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41910</xdr:rowOff>
    </xdr:from>
    <xdr:ext cx="534670" cy="255905"/>
    <xdr:sp macro="" textlink="">
      <xdr:nvSpPr>
        <xdr:cNvPr id="231" name="衛生費最大値テキスト"/>
        <xdr:cNvSpPr txBox="1"/>
      </xdr:nvSpPr>
      <xdr:spPr>
        <a:xfrm>
          <a:off x="4686300" y="153009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95250</xdr:rowOff>
    </xdr:from>
    <xdr:to xmlns:xdr="http://schemas.openxmlformats.org/drawingml/2006/spreadsheetDrawing">
      <xdr:col>24</xdr:col>
      <xdr:colOff>152400</xdr:colOff>
      <xdr:row>90</xdr:row>
      <xdr:rowOff>95250</xdr:rowOff>
    </xdr:to>
    <xdr:cxnSp macro="">
      <xdr:nvCxnSpPr>
        <xdr:cNvPr id="232" name="直線コネクタ 231"/>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49530</xdr:rowOff>
    </xdr:from>
    <xdr:to xmlns:xdr="http://schemas.openxmlformats.org/drawingml/2006/spreadsheetDrawing">
      <xdr:col>24</xdr:col>
      <xdr:colOff>63500</xdr:colOff>
      <xdr:row>94</xdr:row>
      <xdr:rowOff>162560</xdr:rowOff>
    </xdr:to>
    <xdr:cxnSp macro="">
      <xdr:nvCxnSpPr>
        <xdr:cNvPr id="233" name="直線コネクタ 232"/>
        <xdr:cNvCxnSpPr/>
      </xdr:nvCxnSpPr>
      <xdr:spPr>
        <a:xfrm>
          <a:off x="3797300" y="1616583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139065</xdr:rowOff>
    </xdr:from>
    <xdr:ext cx="534670" cy="259080"/>
    <xdr:sp macro="" textlink="">
      <xdr:nvSpPr>
        <xdr:cNvPr id="234" name="衛生費平均値テキスト"/>
        <xdr:cNvSpPr txBox="1"/>
      </xdr:nvSpPr>
      <xdr:spPr>
        <a:xfrm>
          <a:off x="46863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160655</xdr:rowOff>
    </xdr:from>
    <xdr:to xmlns:xdr="http://schemas.openxmlformats.org/drawingml/2006/spreadsheetDrawing">
      <xdr:col>24</xdr:col>
      <xdr:colOff>114300</xdr:colOff>
      <xdr:row>96</xdr:row>
      <xdr:rowOff>90805</xdr:rowOff>
    </xdr:to>
    <xdr:sp macro="" textlink="">
      <xdr:nvSpPr>
        <xdr:cNvPr id="235" name="フローチャート: 判断 234"/>
        <xdr:cNvSpPr/>
      </xdr:nvSpPr>
      <xdr:spPr>
        <a:xfrm>
          <a:off x="4584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3175</xdr:rowOff>
    </xdr:from>
    <xdr:to xmlns:xdr="http://schemas.openxmlformats.org/drawingml/2006/spreadsheetDrawing">
      <xdr:col>19</xdr:col>
      <xdr:colOff>177800</xdr:colOff>
      <xdr:row>94</xdr:row>
      <xdr:rowOff>49530</xdr:rowOff>
    </xdr:to>
    <xdr:cxnSp macro="">
      <xdr:nvCxnSpPr>
        <xdr:cNvPr id="236" name="直線コネクタ 235"/>
        <xdr:cNvCxnSpPr/>
      </xdr:nvCxnSpPr>
      <xdr:spPr>
        <a:xfrm>
          <a:off x="2908300" y="1594802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104140</xdr:rowOff>
    </xdr:from>
    <xdr:to xmlns:xdr="http://schemas.openxmlformats.org/drawingml/2006/spreadsheetDrawing">
      <xdr:col>20</xdr:col>
      <xdr:colOff>38100</xdr:colOff>
      <xdr:row>96</xdr:row>
      <xdr:rowOff>34290</xdr:rowOff>
    </xdr:to>
    <xdr:sp macro="" textlink="">
      <xdr:nvSpPr>
        <xdr:cNvPr id="237" name="フローチャート: 判断 236"/>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25400</xdr:rowOff>
    </xdr:from>
    <xdr:ext cx="531495" cy="259080"/>
    <xdr:sp macro="" textlink="">
      <xdr:nvSpPr>
        <xdr:cNvPr id="238" name="テキスト ボックス 237"/>
        <xdr:cNvSpPr txBox="1"/>
      </xdr:nvSpPr>
      <xdr:spPr>
        <a:xfrm>
          <a:off x="3529965" y="16484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3175</xdr:rowOff>
    </xdr:from>
    <xdr:to xmlns:xdr="http://schemas.openxmlformats.org/drawingml/2006/spreadsheetDrawing">
      <xdr:col>15</xdr:col>
      <xdr:colOff>50800</xdr:colOff>
      <xdr:row>94</xdr:row>
      <xdr:rowOff>94615</xdr:rowOff>
    </xdr:to>
    <xdr:cxnSp macro="">
      <xdr:nvCxnSpPr>
        <xdr:cNvPr id="239" name="直線コネクタ 238"/>
        <xdr:cNvCxnSpPr/>
      </xdr:nvCxnSpPr>
      <xdr:spPr>
        <a:xfrm flipV="1">
          <a:off x="2019300" y="1594802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119380</xdr:rowOff>
    </xdr:from>
    <xdr:to xmlns:xdr="http://schemas.openxmlformats.org/drawingml/2006/spreadsheetDrawing">
      <xdr:col>15</xdr:col>
      <xdr:colOff>101600</xdr:colOff>
      <xdr:row>95</xdr:row>
      <xdr:rowOff>49530</xdr:rowOff>
    </xdr:to>
    <xdr:sp macro="" textlink="">
      <xdr:nvSpPr>
        <xdr:cNvPr id="240" name="フローチャート: 判断 239"/>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40640</xdr:rowOff>
    </xdr:from>
    <xdr:ext cx="531495" cy="255905"/>
    <xdr:sp macro="" textlink="">
      <xdr:nvSpPr>
        <xdr:cNvPr id="241" name="テキスト ボックス 240"/>
        <xdr:cNvSpPr txBox="1"/>
      </xdr:nvSpPr>
      <xdr:spPr>
        <a:xfrm>
          <a:off x="2640965" y="16328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94615</xdr:rowOff>
    </xdr:from>
    <xdr:to xmlns:xdr="http://schemas.openxmlformats.org/drawingml/2006/spreadsheetDrawing">
      <xdr:col>10</xdr:col>
      <xdr:colOff>114300</xdr:colOff>
      <xdr:row>96</xdr:row>
      <xdr:rowOff>73660</xdr:rowOff>
    </xdr:to>
    <xdr:cxnSp macro="">
      <xdr:nvCxnSpPr>
        <xdr:cNvPr id="242" name="直線コネクタ 241"/>
        <xdr:cNvCxnSpPr/>
      </xdr:nvCxnSpPr>
      <xdr:spPr>
        <a:xfrm flipV="1">
          <a:off x="1130300" y="16210915"/>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166370</xdr:rowOff>
    </xdr:from>
    <xdr:to xmlns:xdr="http://schemas.openxmlformats.org/drawingml/2006/spreadsheetDrawing">
      <xdr:col>10</xdr:col>
      <xdr:colOff>165100</xdr:colOff>
      <xdr:row>95</xdr:row>
      <xdr:rowOff>96520</xdr:rowOff>
    </xdr:to>
    <xdr:sp macro="" textlink="">
      <xdr:nvSpPr>
        <xdr:cNvPr id="243" name="フローチャート: 判断 242"/>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87630</xdr:rowOff>
    </xdr:from>
    <xdr:ext cx="531495" cy="255905"/>
    <xdr:sp macro="" textlink="">
      <xdr:nvSpPr>
        <xdr:cNvPr id="244" name="テキスト ボックス 243"/>
        <xdr:cNvSpPr txBox="1"/>
      </xdr:nvSpPr>
      <xdr:spPr>
        <a:xfrm>
          <a:off x="1751965" y="16375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74930</xdr:rowOff>
    </xdr:from>
    <xdr:to xmlns:xdr="http://schemas.openxmlformats.org/drawingml/2006/spreadsheetDrawing">
      <xdr:col>6</xdr:col>
      <xdr:colOff>38100</xdr:colOff>
      <xdr:row>97</xdr:row>
      <xdr:rowOff>4445</xdr:rowOff>
    </xdr:to>
    <xdr:sp macro="" textlink="">
      <xdr:nvSpPr>
        <xdr:cNvPr id="245" name="フローチャート: 判断 244"/>
        <xdr:cNvSpPr/>
      </xdr:nvSpPr>
      <xdr:spPr>
        <a:xfrm>
          <a:off x="1079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167005</xdr:rowOff>
    </xdr:from>
    <xdr:ext cx="531495" cy="255905"/>
    <xdr:sp macro="" textlink="">
      <xdr:nvSpPr>
        <xdr:cNvPr id="246" name="テキスト ボックス 245"/>
        <xdr:cNvSpPr txBox="1"/>
      </xdr:nvSpPr>
      <xdr:spPr>
        <a:xfrm>
          <a:off x="862965" y="16626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111760</xdr:rowOff>
    </xdr:from>
    <xdr:to xmlns:xdr="http://schemas.openxmlformats.org/drawingml/2006/spreadsheetDrawing">
      <xdr:col>24</xdr:col>
      <xdr:colOff>114300</xdr:colOff>
      <xdr:row>95</xdr:row>
      <xdr:rowOff>41910</xdr:rowOff>
    </xdr:to>
    <xdr:sp macro="" textlink="">
      <xdr:nvSpPr>
        <xdr:cNvPr id="252" name="楕円 251"/>
        <xdr:cNvSpPr/>
      </xdr:nvSpPr>
      <xdr:spPr>
        <a:xfrm>
          <a:off x="458470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134620</xdr:rowOff>
    </xdr:from>
    <xdr:ext cx="534670" cy="255905"/>
    <xdr:sp macro="" textlink="">
      <xdr:nvSpPr>
        <xdr:cNvPr id="253" name="衛生費該当値テキスト"/>
        <xdr:cNvSpPr txBox="1"/>
      </xdr:nvSpPr>
      <xdr:spPr>
        <a:xfrm>
          <a:off x="4686300" y="16079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170180</xdr:rowOff>
    </xdr:from>
    <xdr:to xmlns:xdr="http://schemas.openxmlformats.org/drawingml/2006/spreadsheetDrawing">
      <xdr:col>20</xdr:col>
      <xdr:colOff>38100</xdr:colOff>
      <xdr:row>94</xdr:row>
      <xdr:rowOff>100330</xdr:rowOff>
    </xdr:to>
    <xdr:sp macro="" textlink="">
      <xdr:nvSpPr>
        <xdr:cNvPr id="254" name="楕円 253"/>
        <xdr:cNvSpPr/>
      </xdr:nvSpPr>
      <xdr:spPr>
        <a:xfrm>
          <a:off x="3746500"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116840</xdr:rowOff>
    </xdr:from>
    <xdr:ext cx="531495" cy="259080"/>
    <xdr:sp macro="" textlink="">
      <xdr:nvSpPr>
        <xdr:cNvPr id="255" name="テキスト ボックス 254"/>
        <xdr:cNvSpPr txBox="1"/>
      </xdr:nvSpPr>
      <xdr:spPr>
        <a:xfrm>
          <a:off x="3529965" y="15890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123825</xdr:rowOff>
    </xdr:from>
    <xdr:to xmlns:xdr="http://schemas.openxmlformats.org/drawingml/2006/spreadsheetDrawing">
      <xdr:col>15</xdr:col>
      <xdr:colOff>101600</xdr:colOff>
      <xdr:row>93</xdr:row>
      <xdr:rowOff>53975</xdr:rowOff>
    </xdr:to>
    <xdr:sp macro="" textlink="">
      <xdr:nvSpPr>
        <xdr:cNvPr id="256" name="楕円 255"/>
        <xdr:cNvSpPr/>
      </xdr:nvSpPr>
      <xdr:spPr>
        <a:xfrm>
          <a:off x="2857500" y="1589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91</xdr:row>
      <xdr:rowOff>70485</xdr:rowOff>
    </xdr:from>
    <xdr:ext cx="531495" cy="259080"/>
    <xdr:sp macro="" textlink="">
      <xdr:nvSpPr>
        <xdr:cNvPr id="257" name="テキスト ボックス 256"/>
        <xdr:cNvSpPr txBox="1"/>
      </xdr:nvSpPr>
      <xdr:spPr>
        <a:xfrm>
          <a:off x="2640965" y="15672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43815</xdr:rowOff>
    </xdr:from>
    <xdr:to xmlns:xdr="http://schemas.openxmlformats.org/drawingml/2006/spreadsheetDrawing">
      <xdr:col>10</xdr:col>
      <xdr:colOff>165100</xdr:colOff>
      <xdr:row>94</xdr:row>
      <xdr:rowOff>145415</xdr:rowOff>
    </xdr:to>
    <xdr:sp macro="" textlink="">
      <xdr:nvSpPr>
        <xdr:cNvPr id="258" name="楕円 257"/>
        <xdr:cNvSpPr/>
      </xdr:nvSpPr>
      <xdr:spPr>
        <a:xfrm>
          <a:off x="19685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161925</xdr:rowOff>
    </xdr:from>
    <xdr:ext cx="531495" cy="259080"/>
    <xdr:sp macro="" textlink="">
      <xdr:nvSpPr>
        <xdr:cNvPr id="259" name="テキスト ボックス 258"/>
        <xdr:cNvSpPr txBox="1"/>
      </xdr:nvSpPr>
      <xdr:spPr>
        <a:xfrm>
          <a:off x="1751965" y="15935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22860</xdr:rowOff>
    </xdr:from>
    <xdr:to xmlns:xdr="http://schemas.openxmlformats.org/drawingml/2006/spreadsheetDrawing">
      <xdr:col>6</xdr:col>
      <xdr:colOff>38100</xdr:colOff>
      <xdr:row>96</xdr:row>
      <xdr:rowOff>124460</xdr:rowOff>
    </xdr:to>
    <xdr:sp macro="" textlink="">
      <xdr:nvSpPr>
        <xdr:cNvPr id="260" name="楕円 259"/>
        <xdr:cNvSpPr/>
      </xdr:nvSpPr>
      <xdr:spPr>
        <a:xfrm>
          <a:off x="1079500" y="164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140970</xdr:rowOff>
    </xdr:from>
    <xdr:ext cx="531495" cy="259080"/>
    <xdr:sp macro="" textlink="">
      <xdr:nvSpPr>
        <xdr:cNvPr id="261" name="テキスト ボックス 260"/>
        <xdr:cNvSpPr txBox="1"/>
      </xdr:nvSpPr>
      <xdr:spPr>
        <a:xfrm>
          <a:off x="862965" y="16257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0" name="テキスト ボックス 269"/>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2" name="直線コネクタ 271"/>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73" name="テキスト ボックス 272"/>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4" name="直線コネクタ 273"/>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4185" cy="255905"/>
    <xdr:sp macro="" textlink="">
      <xdr:nvSpPr>
        <xdr:cNvPr id="275" name="テキスト ボックス 274"/>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6" name="直線コネクタ 275"/>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4185" cy="255905"/>
    <xdr:sp macro="" textlink="">
      <xdr:nvSpPr>
        <xdr:cNvPr id="277" name="テキスト ボックス 276"/>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8" name="直線コネクタ 277"/>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4185" cy="255905"/>
    <xdr:sp macro="" textlink="">
      <xdr:nvSpPr>
        <xdr:cNvPr id="279" name="テキスト ボックス 278"/>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81" name="テキスト ボックス 280"/>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42545</xdr:rowOff>
    </xdr:from>
    <xdr:to xmlns:xdr="http://schemas.openxmlformats.org/drawingml/2006/spreadsheetDrawing">
      <xdr:col>54</xdr:col>
      <xdr:colOff>189865</xdr:colOff>
      <xdr:row>38</xdr:row>
      <xdr:rowOff>139700</xdr:rowOff>
    </xdr:to>
    <xdr:cxnSp macro="">
      <xdr:nvCxnSpPr>
        <xdr:cNvPr id="283" name="直線コネクタ 282"/>
        <xdr:cNvCxnSpPr/>
      </xdr:nvCxnSpPr>
      <xdr:spPr>
        <a:xfrm flipV="1">
          <a:off x="10475595" y="5186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5905"/>
    <xdr:sp macro="" textlink="">
      <xdr:nvSpPr>
        <xdr:cNvPr id="284" name="労働費最小値テキスト"/>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5" name="直線コネクタ 284"/>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9900" cy="259080"/>
    <xdr:sp macro="" textlink="">
      <xdr:nvSpPr>
        <xdr:cNvPr id="286" name="労働費最大値テキスト"/>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132080</xdr:rowOff>
    </xdr:from>
    <xdr:to xmlns:xdr="http://schemas.openxmlformats.org/drawingml/2006/spreadsheetDrawing">
      <xdr:col>55</xdr:col>
      <xdr:colOff>0</xdr:colOff>
      <xdr:row>35</xdr:row>
      <xdr:rowOff>63500</xdr:rowOff>
    </xdr:to>
    <xdr:cxnSp macro="">
      <xdr:nvCxnSpPr>
        <xdr:cNvPr id="288" name="直線コネクタ 287"/>
        <xdr:cNvCxnSpPr/>
      </xdr:nvCxnSpPr>
      <xdr:spPr>
        <a:xfrm flipV="1">
          <a:off x="9639300" y="5447030"/>
          <a:ext cx="838200" cy="617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80010</xdr:rowOff>
    </xdr:from>
    <xdr:ext cx="378460" cy="259080"/>
    <xdr:sp macro="" textlink="">
      <xdr:nvSpPr>
        <xdr:cNvPr id="289" name="労働費平均値テキスト"/>
        <xdr:cNvSpPr txBox="1"/>
      </xdr:nvSpPr>
      <xdr:spPr>
        <a:xfrm>
          <a:off x="10528300" y="6252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101600</xdr:rowOff>
    </xdr:from>
    <xdr:to xmlns:xdr="http://schemas.openxmlformats.org/drawingml/2006/spreadsheetDrawing">
      <xdr:col>55</xdr:col>
      <xdr:colOff>50800</xdr:colOff>
      <xdr:row>37</xdr:row>
      <xdr:rowOff>31750</xdr:rowOff>
    </xdr:to>
    <xdr:sp macro="" textlink="">
      <xdr:nvSpPr>
        <xdr:cNvPr id="290" name="フローチャート: 判断 289"/>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63500</xdr:rowOff>
    </xdr:from>
    <xdr:to xmlns:xdr="http://schemas.openxmlformats.org/drawingml/2006/spreadsheetDrawing">
      <xdr:col>50</xdr:col>
      <xdr:colOff>114300</xdr:colOff>
      <xdr:row>36</xdr:row>
      <xdr:rowOff>101600</xdr:rowOff>
    </xdr:to>
    <xdr:cxnSp macro="">
      <xdr:nvCxnSpPr>
        <xdr:cNvPr id="291" name="直線コネクタ 290"/>
        <xdr:cNvCxnSpPr/>
      </xdr:nvCxnSpPr>
      <xdr:spPr>
        <a:xfrm flipV="1">
          <a:off x="8750300" y="60642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122555</xdr:rowOff>
    </xdr:from>
    <xdr:to xmlns:xdr="http://schemas.openxmlformats.org/drawingml/2006/spreadsheetDrawing">
      <xdr:col>50</xdr:col>
      <xdr:colOff>165100</xdr:colOff>
      <xdr:row>37</xdr:row>
      <xdr:rowOff>52705</xdr:rowOff>
    </xdr:to>
    <xdr:sp macro="" textlink="">
      <xdr:nvSpPr>
        <xdr:cNvPr id="292" name="フローチャート: 判断 291"/>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43815</xdr:rowOff>
    </xdr:from>
    <xdr:ext cx="378460" cy="255905"/>
    <xdr:sp macro="" textlink="">
      <xdr:nvSpPr>
        <xdr:cNvPr id="293" name="テキスト ボックス 292"/>
        <xdr:cNvSpPr txBox="1"/>
      </xdr:nvSpPr>
      <xdr:spPr>
        <a:xfrm>
          <a:off x="9450070" y="63874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101600</xdr:rowOff>
    </xdr:from>
    <xdr:to xmlns:xdr="http://schemas.openxmlformats.org/drawingml/2006/spreadsheetDrawing">
      <xdr:col>45</xdr:col>
      <xdr:colOff>177800</xdr:colOff>
      <xdr:row>36</xdr:row>
      <xdr:rowOff>104775</xdr:rowOff>
    </xdr:to>
    <xdr:cxnSp macro="">
      <xdr:nvCxnSpPr>
        <xdr:cNvPr id="294" name="直線コネクタ 293"/>
        <xdr:cNvCxnSpPr/>
      </xdr:nvCxnSpPr>
      <xdr:spPr>
        <a:xfrm flipV="1">
          <a:off x="7861300" y="62738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114935</xdr:rowOff>
    </xdr:from>
    <xdr:to xmlns:xdr="http://schemas.openxmlformats.org/drawingml/2006/spreadsheetDrawing">
      <xdr:col>46</xdr:col>
      <xdr:colOff>38100</xdr:colOff>
      <xdr:row>37</xdr:row>
      <xdr:rowOff>45085</xdr:rowOff>
    </xdr:to>
    <xdr:sp macro="" textlink="">
      <xdr:nvSpPr>
        <xdr:cNvPr id="295" name="フローチャート: 判断 294"/>
        <xdr:cNvSpPr/>
      </xdr:nvSpPr>
      <xdr:spPr>
        <a:xfrm>
          <a:off x="869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36195</xdr:rowOff>
    </xdr:from>
    <xdr:ext cx="378460" cy="259080"/>
    <xdr:sp macro="" textlink="">
      <xdr:nvSpPr>
        <xdr:cNvPr id="296" name="テキスト ボックス 295"/>
        <xdr:cNvSpPr txBox="1"/>
      </xdr:nvSpPr>
      <xdr:spPr>
        <a:xfrm>
          <a:off x="8561070" y="6379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38100</xdr:rowOff>
    </xdr:from>
    <xdr:to xmlns:xdr="http://schemas.openxmlformats.org/drawingml/2006/spreadsheetDrawing">
      <xdr:col>41</xdr:col>
      <xdr:colOff>50800</xdr:colOff>
      <xdr:row>36</xdr:row>
      <xdr:rowOff>104775</xdr:rowOff>
    </xdr:to>
    <xdr:cxnSp macro="">
      <xdr:nvCxnSpPr>
        <xdr:cNvPr id="297" name="直線コネクタ 296"/>
        <xdr:cNvCxnSpPr/>
      </xdr:nvCxnSpPr>
      <xdr:spPr>
        <a:xfrm>
          <a:off x="6972300" y="5867400"/>
          <a:ext cx="889000"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99695</xdr:rowOff>
    </xdr:from>
    <xdr:to xmlns:xdr="http://schemas.openxmlformats.org/drawingml/2006/spreadsheetDrawing">
      <xdr:col>41</xdr:col>
      <xdr:colOff>101600</xdr:colOff>
      <xdr:row>37</xdr:row>
      <xdr:rowOff>29845</xdr:rowOff>
    </xdr:to>
    <xdr:sp macro="" textlink="">
      <xdr:nvSpPr>
        <xdr:cNvPr id="298" name="フローチャート: 判断 297"/>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20955</xdr:rowOff>
    </xdr:from>
    <xdr:ext cx="378460" cy="255905"/>
    <xdr:sp macro="" textlink="">
      <xdr:nvSpPr>
        <xdr:cNvPr id="299" name="テキスト ボックス 298"/>
        <xdr:cNvSpPr txBox="1"/>
      </xdr:nvSpPr>
      <xdr:spPr>
        <a:xfrm>
          <a:off x="7672070" y="63646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96520</xdr:rowOff>
    </xdr:from>
    <xdr:to xmlns:xdr="http://schemas.openxmlformats.org/drawingml/2006/spreadsheetDrawing">
      <xdr:col>36</xdr:col>
      <xdr:colOff>165100</xdr:colOff>
      <xdr:row>37</xdr:row>
      <xdr:rowOff>26670</xdr:rowOff>
    </xdr:to>
    <xdr:sp macro="" textlink="">
      <xdr:nvSpPr>
        <xdr:cNvPr id="300" name="フローチャート: 判断 299"/>
        <xdr:cNvSpPr/>
      </xdr:nvSpPr>
      <xdr:spPr>
        <a:xfrm>
          <a:off x="6921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17780</xdr:rowOff>
    </xdr:from>
    <xdr:ext cx="378460" cy="255905"/>
    <xdr:sp macro="" textlink="">
      <xdr:nvSpPr>
        <xdr:cNvPr id="301" name="テキスト ボックス 300"/>
        <xdr:cNvSpPr txBox="1"/>
      </xdr:nvSpPr>
      <xdr:spPr>
        <a:xfrm>
          <a:off x="6783070" y="63614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81280</xdr:rowOff>
    </xdr:from>
    <xdr:to xmlns:xdr="http://schemas.openxmlformats.org/drawingml/2006/spreadsheetDrawing">
      <xdr:col>55</xdr:col>
      <xdr:colOff>50800</xdr:colOff>
      <xdr:row>32</xdr:row>
      <xdr:rowOff>11430</xdr:rowOff>
    </xdr:to>
    <xdr:sp macro="" textlink="">
      <xdr:nvSpPr>
        <xdr:cNvPr id="307" name="楕円 306"/>
        <xdr:cNvSpPr/>
      </xdr:nvSpPr>
      <xdr:spPr>
        <a:xfrm>
          <a:off x="10426700" y="53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104775</xdr:rowOff>
    </xdr:from>
    <xdr:ext cx="469900" cy="259080"/>
    <xdr:sp macro="" textlink="">
      <xdr:nvSpPr>
        <xdr:cNvPr id="308" name="労働費該当値テキスト"/>
        <xdr:cNvSpPr txBox="1"/>
      </xdr:nvSpPr>
      <xdr:spPr>
        <a:xfrm>
          <a:off x="10528300" y="5248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12700</xdr:rowOff>
    </xdr:from>
    <xdr:to xmlns:xdr="http://schemas.openxmlformats.org/drawingml/2006/spreadsheetDrawing">
      <xdr:col>50</xdr:col>
      <xdr:colOff>165100</xdr:colOff>
      <xdr:row>35</xdr:row>
      <xdr:rowOff>114300</xdr:rowOff>
    </xdr:to>
    <xdr:sp macro="" textlink="">
      <xdr:nvSpPr>
        <xdr:cNvPr id="309" name="楕円 308"/>
        <xdr:cNvSpPr/>
      </xdr:nvSpPr>
      <xdr:spPr>
        <a:xfrm>
          <a:off x="9588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33</xdr:row>
      <xdr:rowOff>132080</xdr:rowOff>
    </xdr:from>
    <xdr:ext cx="466725" cy="255905"/>
    <xdr:sp macro="" textlink="">
      <xdr:nvSpPr>
        <xdr:cNvPr id="310" name="テキスト ボックス 309"/>
        <xdr:cNvSpPr txBox="1"/>
      </xdr:nvSpPr>
      <xdr:spPr>
        <a:xfrm>
          <a:off x="9404350" y="57899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50800</xdr:rowOff>
    </xdr:from>
    <xdr:to xmlns:xdr="http://schemas.openxmlformats.org/drawingml/2006/spreadsheetDrawing">
      <xdr:col>46</xdr:col>
      <xdr:colOff>38100</xdr:colOff>
      <xdr:row>36</xdr:row>
      <xdr:rowOff>152400</xdr:rowOff>
    </xdr:to>
    <xdr:sp macro="" textlink="">
      <xdr:nvSpPr>
        <xdr:cNvPr id="311" name="楕円 310"/>
        <xdr:cNvSpPr/>
      </xdr:nvSpPr>
      <xdr:spPr>
        <a:xfrm>
          <a:off x="8699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34</xdr:row>
      <xdr:rowOff>168910</xdr:rowOff>
    </xdr:from>
    <xdr:ext cx="378460" cy="255905"/>
    <xdr:sp macro="" textlink="">
      <xdr:nvSpPr>
        <xdr:cNvPr id="312" name="テキスト ボックス 311"/>
        <xdr:cNvSpPr txBox="1"/>
      </xdr:nvSpPr>
      <xdr:spPr>
        <a:xfrm>
          <a:off x="8561070" y="59982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53975</xdr:rowOff>
    </xdr:from>
    <xdr:to xmlns:xdr="http://schemas.openxmlformats.org/drawingml/2006/spreadsheetDrawing">
      <xdr:col>41</xdr:col>
      <xdr:colOff>101600</xdr:colOff>
      <xdr:row>36</xdr:row>
      <xdr:rowOff>155575</xdr:rowOff>
    </xdr:to>
    <xdr:sp macro="" textlink="">
      <xdr:nvSpPr>
        <xdr:cNvPr id="313" name="楕円 312"/>
        <xdr:cNvSpPr/>
      </xdr:nvSpPr>
      <xdr:spPr>
        <a:xfrm>
          <a:off x="781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635</xdr:rowOff>
    </xdr:from>
    <xdr:ext cx="378460" cy="259080"/>
    <xdr:sp macro="" textlink="">
      <xdr:nvSpPr>
        <xdr:cNvPr id="314" name="テキスト ボックス 313"/>
        <xdr:cNvSpPr txBox="1"/>
      </xdr:nvSpPr>
      <xdr:spPr>
        <a:xfrm>
          <a:off x="7672070" y="6001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158750</xdr:rowOff>
    </xdr:from>
    <xdr:to xmlns:xdr="http://schemas.openxmlformats.org/drawingml/2006/spreadsheetDrawing">
      <xdr:col>36</xdr:col>
      <xdr:colOff>165100</xdr:colOff>
      <xdr:row>34</xdr:row>
      <xdr:rowOff>88900</xdr:rowOff>
    </xdr:to>
    <xdr:sp macro="" textlink="">
      <xdr:nvSpPr>
        <xdr:cNvPr id="315" name="楕円 314"/>
        <xdr:cNvSpPr/>
      </xdr:nvSpPr>
      <xdr:spPr>
        <a:xfrm>
          <a:off x="6921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105410</xdr:rowOff>
    </xdr:from>
    <xdr:ext cx="466725" cy="259080"/>
    <xdr:sp macro="" textlink="">
      <xdr:nvSpPr>
        <xdr:cNvPr id="316" name="テキスト ボックス 315"/>
        <xdr:cNvSpPr txBox="1"/>
      </xdr:nvSpPr>
      <xdr:spPr>
        <a:xfrm>
          <a:off x="6737350" y="5591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5" name="テキスト ボックス 324"/>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28" name="テキスト ボックス 327"/>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35560</xdr:rowOff>
    </xdr:from>
    <xdr:ext cx="464185" cy="259080"/>
    <xdr:sp macro="" textlink="">
      <xdr:nvSpPr>
        <xdr:cNvPr id="330" name="テキスト ボックス 329"/>
        <xdr:cNvSpPr txBox="1"/>
      </xdr:nvSpPr>
      <xdr:spPr>
        <a:xfrm>
          <a:off x="6136640" y="963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32" name="テキスト ボックス 331"/>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4" name="テキスト ボックス 33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6" name="テキスト ボックス 335"/>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38" name="テキスト ボックス 337"/>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61595</xdr:rowOff>
    </xdr:from>
    <xdr:to xmlns:xdr="http://schemas.openxmlformats.org/drawingml/2006/spreadsheetDrawing">
      <xdr:col>54</xdr:col>
      <xdr:colOff>189865</xdr:colOff>
      <xdr:row>59</xdr:row>
      <xdr:rowOff>34925</xdr:rowOff>
    </xdr:to>
    <xdr:cxnSp macro="">
      <xdr:nvCxnSpPr>
        <xdr:cNvPr id="340" name="直線コネクタ 339"/>
        <xdr:cNvCxnSpPr/>
      </xdr:nvCxnSpPr>
      <xdr:spPr>
        <a:xfrm flipV="1">
          <a:off x="10475595" y="8634095"/>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38735</xdr:rowOff>
    </xdr:from>
    <xdr:ext cx="378460" cy="259080"/>
    <xdr:sp macro="" textlink="">
      <xdr:nvSpPr>
        <xdr:cNvPr id="341" name="農林水産業費最小値テキスト"/>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34925</xdr:rowOff>
    </xdr:from>
    <xdr:to xmlns:xdr="http://schemas.openxmlformats.org/drawingml/2006/spreadsheetDrawing">
      <xdr:col>55</xdr:col>
      <xdr:colOff>88900</xdr:colOff>
      <xdr:row>59</xdr:row>
      <xdr:rowOff>34925</xdr:rowOff>
    </xdr:to>
    <xdr:cxnSp macro="">
      <xdr:nvCxnSpPr>
        <xdr:cNvPr id="342" name="直線コネクタ 341"/>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8890</xdr:rowOff>
    </xdr:from>
    <xdr:ext cx="534670" cy="255905"/>
    <xdr:sp macro="" textlink="">
      <xdr:nvSpPr>
        <xdr:cNvPr id="343" name="農林水産業費最大値テキスト"/>
        <xdr:cNvSpPr txBox="1"/>
      </xdr:nvSpPr>
      <xdr:spPr>
        <a:xfrm>
          <a:off x="10528300" y="84099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61595</xdr:rowOff>
    </xdr:from>
    <xdr:to xmlns:xdr="http://schemas.openxmlformats.org/drawingml/2006/spreadsheetDrawing">
      <xdr:col>55</xdr:col>
      <xdr:colOff>88900</xdr:colOff>
      <xdr:row>50</xdr:row>
      <xdr:rowOff>61595</xdr:rowOff>
    </xdr:to>
    <xdr:cxnSp macro="">
      <xdr:nvCxnSpPr>
        <xdr:cNvPr id="344" name="直線コネクタ 343"/>
        <xdr:cNvCxnSpPr/>
      </xdr:nvCxnSpPr>
      <xdr:spPr>
        <a:xfrm>
          <a:off x="10388600" y="863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120650</xdr:rowOff>
    </xdr:from>
    <xdr:to xmlns:xdr="http://schemas.openxmlformats.org/drawingml/2006/spreadsheetDrawing">
      <xdr:col>55</xdr:col>
      <xdr:colOff>0</xdr:colOff>
      <xdr:row>51</xdr:row>
      <xdr:rowOff>99695</xdr:rowOff>
    </xdr:to>
    <xdr:cxnSp macro="">
      <xdr:nvCxnSpPr>
        <xdr:cNvPr id="345" name="直線コネクタ 344"/>
        <xdr:cNvCxnSpPr/>
      </xdr:nvCxnSpPr>
      <xdr:spPr>
        <a:xfrm>
          <a:off x="9639300" y="8693150"/>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71755</xdr:rowOff>
    </xdr:from>
    <xdr:ext cx="469900" cy="259080"/>
    <xdr:sp macro="" textlink="">
      <xdr:nvSpPr>
        <xdr:cNvPr id="346" name="農林水産業費平均値テキスト"/>
        <xdr:cNvSpPr txBox="1"/>
      </xdr:nvSpPr>
      <xdr:spPr>
        <a:xfrm>
          <a:off x="10528300" y="9672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93345</xdr:rowOff>
    </xdr:from>
    <xdr:to xmlns:xdr="http://schemas.openxmlformats.org/drawingml/2006/spreadsheetDrawing">
      <xdr:col>55</xdr:col>
      <xdr:colOff>50800</xdr:colOff>
      <xdr:row>57</xdr:row>
      <xdr:rowOff>23495</xdr:rowOff>
    </xdr:to>
    <xdr:sp macro="" textlink="">
      <xdr:nvSpPr>
        <xdr:cNvPr id="347" name="フローチャート: 判断 346"/>
        <xdr:cNvSpPr/>
      </xdr:nvSpPr>
      <xdr:spPr>
        <a:xfrm>
          <a:off x="104267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120650</xdr:rowOff>
    </xdr:from>
    <xdr:to xmlns:xdr="http://schemas.openxmlformats.org/drawingml/2006/spreadsheetDrawing">
      <xdr:col>50</xdr:col>
      <xdr:colOff>114300</xdr:colOff>
      <xdr:row>51</xdr:row>
      <xdr:rowOff>46990</xdr:rowOff>
    </xdr:to>
    <xdr:cxnSp macro="">
      <xdr:nvCxnSpPr>
        <xdr:cNvPr id="348" name="直線コネクタ 347"/>
        <xdr:cNvCxnSpPr/>
      </xdr:nvCxnSpPr>
      <xdr:spPr>
        <a:xfrm flipV="1">
          <a:off x="8750300" y="86931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75565</xdr:rowOff>
    </xdr:from>
    <xdr:to xmlns:xdr="http://schemas.openxmlformats.org/drawingml/2006/spreadsheetDrawing">
      <xdr:col>50</xdr:col>
      <xdr:colOff>165100</xdr:colOff>
      <xdr:row>57</xdr:row>
      <xdr:rowOff>6350</xdr:rowOff>
    </xdr:to>
    <xdr:sp macro="" textlink="">
      <xdr:nvSpPr>
        <xdr:cNvPr id="349" name="フローチャート: 判断 348"/>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168275</xdr:rowOff>
    </xdr:from>
    <xdr:ext cx="466725" cy="255905"/>
    <xdr:sp macro="" textlink="">
      <xdr:nvSpPr>
        <xdr:cNvPr id="350" name="テキスト ボックス 349"/>
        <xdr:cNvSpPr txBox="1"/>
      </xdr:nvSpPr>
      <xdr:spPr>
        <a:xfrm>
          <a:off x="9404350" y="9769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46990</xdr:rowOff>
    </xdr:from>
    <xdr:to xmlns:xdr="http://schemas.openxmlformats.org/drawingml/2006/spreadsheetDrawing">
      <xdr:col>45</xdr:col>
      <xdr:colOff>177800</xdr:colOff>
      <xdr:row>52</xdr:row>
      <xdr:rowOff>142240</xdr:rowOff>
    </xdr:to>
    <xdr:cxnSp macro="">
      <xdr:nvCxnSpPr>
        <xdr:cNvPr id="351" name="直線コネクタ 350"/>
        <xdr:cNvCxnSpPr/>
      </xdr:nvCxnSpPr>
      <xdr:spPr>
        <a:xfrm flipV="1">
          <a:off x="7861300" y="879094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100330</xdr:rowOff>
    </xdr:from>
    <xdr:to xmlns:xdr="http://schemas.openxmlformats.org/drawingml/2006/spreadsheetDrawing">
      <xdr:col>46</xdr:col>
      <xdr:colOff>38100</xdr:colOff>
      <xdr:row>57</xdr:row>
      <xdr:rowOff>30480</xdr:rowOff>
    </xdr:to>
    <xdr:sp macro="" textlink="">
      <xdr:nvSpPr>
        <xdr:cNvPr id="352" name="フローチャート: 判断 351"/>
        <xdr:cNvSpPr/>
      </xdr:nvSpPr>
      <xdr:spPr>
        <a:xfrm>
          <a:off x="8699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21590</xdr:rowOff>
    </xdr:from>
    <xdr:ext cx="466725" cy="259080"/>
    <xdr:sp macro="" textlink="">
      <xdr:nvSpPr>
        <xdr:cNvPr id="353" name="テキスト ボックス 352"/>
        <xdr:cNvSpPr txBox="1"/>
      </xdr:nvSpPr>
      <xdr:spPr>
        <a:xfrm>
          <a:off x="8515350" y="9794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146050</xdr:rowOff>
    </xdr:from>
    <xdr:to xmlns:xdr="http://schemas.openxmlformats.org/drawingml/2006/spreadsheetDrawing">
      <xdr:col>41</xdr:col>
      <xdr:colOff>50800</xdr:colOff>
      <xdr:row>52</xdr:row>
      <xdr:rowOff>142240</xdr:rowOff>
    </xdr:to>
    <xdr:cxnSp macro="">
      <xdr:nvCxnSpPr>
        <xdr:cNvPr id="354" name="直線コネクタ 353"/>
        <xdr:cNvCxnSpPr/>
      </xdr:nvCxnSpPr>
      <xdr:spPr>
        <a:xfrm>
          <a:off x="6972300" y="889000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107950</xdr:rowOff>
    </xdr:from>
    <xdr:to xmlns:xdr="http://schemas.openxmlformats.org/drawingml/2006/spreadsheetDrawing">
      <xdr:col>41</xdr:col>
      <xdr:colOff>101600</xdr:colOff>
      <xdr:row>57</xdr:row>
      <xdr:rowOff>38100</xdr:rowOff>
    </xdr:to>
    <xdr:sp macro="" textlink="">
      <xdr:nvSpPr>
        <xdr:cNvPr id="355" name="フローチャート: 判断 354"/>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29210</xdr:rowOff>
    </xdr:from>
    <xdr:ext cx="466725" cy="255905"/>
    <xdr:sp macro="" textlink="">
      <xdr:nvSpPr>
        <xdr:cNvPr id="356" name="テキスト ボックス 355"/>
        <xdr:cNvSpPr txBox="1"/>
      </xdr:nvSpPr>
      <xdr:spPr>
        <a:xfrm>
          <a:off x="7626350" y="9801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76835</xdr:rowOff>
    </xdr:from>
    <xdr:to xmlns:xdr="http://schemas.openxmlformats.org/drawingml/2006/spreadsheetDrawing">
      <xdr:col>36</xdr:col>
      <xdr:colOff>165100</xdr:colOff>
      <xdr:row>57</xdr:row>
      <xdr:rowOff>6985</xdr:rowOff>
    </xdr:to>
    <xdr:sp macro="" textlink="">
      <xdr:nvSpPr>
        <xdr:cNvPr id="357" name="フローチャート: 判断 356"/>
        <xdr:cNvSpPr/>
      </xdr:nvSpPr>
      <xdr:spPr>
        <a:xfrm>
          <a:off x="6921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169545</xdr:rowOff>
    </xdr:from>
    <xdr:ext cx="466725" cy="255905"/>
    <xdr:sp macro="" textlink="">
      <xdr:nvSpPr>
        <xdr:cNvPr id="358" name="テキスト ボックス 357"/>
        <xdr:cNvSpPr txBox="1"/>
      </xdr:nvSpPr>
      <xdr:spPr>
        <a:xfrm>
          <a:off x="6737350" y="97707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48895</xdr:rowOff>
    </xdr:from>
    <xdr:to xmlns:xdr="http://schemas.openxmlformats.org/drawingml/2006/spreadsheetDrawing">
      <xdr:col>55</xdr:col>
      <xdr:colOff>50800</xdr:colOff>
      <xdr:row>51</xdr:row>
      <xdr:rowOff>150495</xdr:rowOff>
    </xdr:to>
    <xdr:sp macro="" textlink="">
      <xdr:nvSpPr>
        <xdr:cNvPr id="364" name="楕円 363"/>
        <xdr:cNvSpPr/>
      </xdr:nvSpPr>
      <xdr:spPr>
        <a:xfrm>
          <a:off x="10426700" y="879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71755</xdr:rowOff>
    </xdr:from>
    <xdr:ext cx="534670" cy="259080"/>
    <xdr:sp macro="" textlink="">
      <xdr:nvSpPr>
        <xdr:cNvPr id="365" name="農林水産業費該当値テキスト"/>
        <xdr:cNvSpPr txBox="1"/>
      </xdr:nvSpPr>
      <xdr:spPr>
        <a:xfrm>
          <a:off x="10528300" y="8644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69850</xdr:rowOff>
    </xdr:from>
    <xdr:to xmlns:xdr="http://schemas.openxmlformats.org/drawingml/2006/spreadsheetDrawing">
      <xdr:col>50</xdr:col>
      <xdr:colOff>165100</xdr:colOff>
      <xdr:row>50</xdr:row>
      <xdr:rowOff>171450</xdr:rowOff>
    </xdr:to>
    <xdr:sp macro="" textlink="">
      <xdr:nvSpPr>
        <xdr:cNvPr id="366" name="楕円 365"/>
        <xdr:cNvSpPr/>
      </xdr:nvSpPr>
      <xdr:spPr>
        <a:xfrm>
          <a:off x="9588500" y="86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49</xdr:row>
      <xdr:rowOff>16510</xdr:rowOff>
    </xdr:from>
    <xdr:ext cx="531495" cy="259080"/>
    <xdr:sp macro="" textlink="">
      <xdr:nvSpPr>
        <xdr:cNvPr id="367" name="テキスト ボックス 366"/>
        <xdr:cNvSpPr txBox="1"/>
      </xdr:nvSpPr>
      <xdr:spPr>
        <a:xfrm>
          <a:off x="9371965" y="8417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50</xdr:row>
      <xdr:rowOff>167640</xdr:rowOff>
    </xdr:from>
    <xdr:to xmlns:xdr="http://schemas.openxmlformats.org/drawingml/2006/spreadsheetDrawing">
      <xdr:col>46</xdr:col>
      <xdr:colOff>38100</xdr:colOff>
      <xdr:row>51</xdr:row>
      <xdr:rowOff>97790</xdr:rowOff>
    </xdr:to>
    <xdr:sp macro="" textlink="">
      <xdr:nvSpPr>
        <xdr:cNvPr id="368" name="楕円 367"/>
        <xdr:cNvSpPr/>
      </xdr:nvSpPr>
      <xdr:spPr>
        <a:xfrm>
          <a:off x="8699500" y="87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49</xdr:row>
      <xdr:rowOff>114300</xdr:rowOff>
    </xdr:from>
    <xdr:ext cx="531495" cy="259080"/>
    <xdr:sp macro="" textlink="">
      <xdr:nvSpPr>
        <xdr:cNvPr id="369" name="テキスト ボックス 368"/>
        <xdr:cNvSpPr txBox="1"/>
      </xdr:nvSpPr>
      <xdr:spPr>
        <a:xfrm>
          <a:off x="8482965" y="8515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91440</xdr:rowOff>
    </xdr:from>
    <xdr:to xmlns:xdr="http://schemas.openxmlformats.org/drawingml/2006/spreadsheetDrawing">
      <xdr:col>41</xdr:col>
      <xdr:colOff>101600</xdr:colOff>
      <xdr:row>53</xdr:row>
      <xdr:rowOff>21590</xdr:rowOff>
    </xdr:to>
    <xdr:sp macro="" textlink="">
      <xdr:nvSpPr>
        <xdr:cNvPr id="370" name="楕円 369"/>
        <xdr:cNvSpPr/>
      </xdr:nvSpPr>
      <xdr:spPr>
        <a:xfrm>
          <a:off x="7810500" y="9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38100</xdr:rowOff>
    </xdr:from>
    <xdr:ext cx="531495" cy="259080"/>
    <xdr:sp macro="" textlink="">
      <xdr:nvSpPr>
        <xdr:cNvPr id="371" name="テキスト ボックス 370"/>
        <xdr:cNvSpPr txBox="1"/>
      </xdr:nvSpPr>
      <xdr:spPr>
        <a:xfrm>
          <a:off x="7593965" y="8782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95250</xdr:rowOff>
    </xdr:from>
    <xdr:to xmlns:xdr="http://schemas.openxmlformats.org/drawingml/2006/spreadsheetDrawing">
      <xdr:col>36</xdr:col>
      <xdr:colOff>165100</xdr:colOff>
      <xdr:row>52</xdr:row>
      <xdr:rowOff>25400</xdr:rowOff>
    </xdr:to>
    <xdr:sp macro="" textlink="">
      <xdr:nvSpPr>
        <xdr:cNvPr id="372" name="楕円 371"/>
        <xdr:cNvSpPr/>
      </xdr:nvSpPr>
      <xdr:spPr>
        <a:xfrm>
          <a:off x="6921500" y="883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50</xdr:row>
      <xdr:rowOff>41910</xdr:rowOff>
    </xdr:from>
    <xdr:ext cx="531495" cy="255905"/>
    <xdr:sp macro="" textlink="">
      <xdr:nvSpPr>
        <xdr:cNvPr id="373" name="テキスト ボックス 372"/>
        <xdr:cNvSpPr txBox="1"/>
      </xdr:nvSpPr>
      <xdr:spPr>
        <a:xfrm>
          <a:off x="6704965" y="86144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5" name="テキスト ボックス 384"/>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89" name="テキスト ボックス 388"/>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5" name="テキスト ボックス 394"/>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55245</xdr:rowOff>
    </xdr:from>
    <xdr:to xmlns:xdr="http://schemas.openxmlformats.org/drawingml/2006/spreadsheetDrawing">
      <xdr:col>54</xdr:col>
      <xdr:colOff>189865</xdr:colOff>
      <xdr:row>79</xdr:row>
      <xdr:rowOff>30480</xdr:rowOff>
    </xdr:to>
    <xdr:cxnSp macro="">
      <xdr:nvCxnSpPr>
        <xdr:cNvPr id="397" name="直線コネクタ 396"/>
        <xdr:cNvCxnSpPr/>
      </xdr:nvCxnSpPr>
      <xdr:spPr>
        <a:xfrm flipV="1">
          <a:off x="10475595" y="12056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34290</xdr:rowOff>
    </xdr:from>
    <xdr:ext cx="378460" cy="259080"/>
    <xdr:sp macro="" textlink="">
      <xdr:nvSpPr>
        <xdr:cNvPr id="398" name="商工費最小値テキスト"/>
        <xdr:cNvSpPr txBox="1"/>
      </xdr:nvSpPr>
      <xdr:spPr>
        <a:xfrm>
          <a:off x="10528300" y="13578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30480</xdr:rowOff>
    </xdr:from>
    <xdr:to xmlns:xdr="http://schemas.openxmlformats.org/drawingml/2006/spreadsheetDrawing">
      <xdr:col>55</xdr:col>
      <xdr:colOff>88900</xdr:colOff>
      <xdr:row>79</xdr:row>
      <xdr:rowOff>30480</xdr:rowOff>
    </xdr:to>
    <xdr:cxnSp macro="">
      <xdr:nvCxnSpPr>
        <xdr:cNvPr id="399" name="直線コネクタ 398"/>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1905</xdr:rowOff>
    </xdr:from>
    <xdr:ext cx="534670" cy="259080"/>
    <xdr:sp macro="" textlink="">
      <xdr:nvSpPr>
        <xdr:cNvPr id="400" name="商工費最大値テキスト"/>
        <xdr:cNvSpPr txBox="1"/>
      </xdr:nvSpPr>
      <xdr:spPr>
        <a:xfrm>
          <a:off x="10528300" y="11831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55245</xdr:rowOff>
    </xdr:from>
    <xdr:to xmlns:xdr="http://schemas.openxmlformats.org/drawingml/2006/spreadsheetDrawing">
      <xdr:col>55</xdr:col>
      <xdr:colOff>88900</xdr:colOff>
      <xdr:row>70</xdr:row>
      <xdr:rowOff>55245</xdr:rowOff>
    </xdr:to>
    <xdr:cxnSp macro="">
      <xdr:nvCxnSpPr>
        <xdr:cNvPr id="401" name="直線コネクタ 400"/>
        <xdr:cNvCxnSpPr/>
      </xdr:nvCxnSpPr>
      <xdr:spPr>
        <a:xfrm>
          <a:off x="10388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86360</xdr:rowOff>
    </xdr:from>
    <xdr:to xmlns:xdr="http://schemas.openxmlformats.org/drawingml/2006/spreadsheetDrawing">
      <xdr:col>55</xdr:col>
      <xdr:colOff>0</xdr:colOff>
      <xdr:row>77</xdr:row>
      <xdr:rowOff>109220</xdr:rowOff>
    </xdr:to>
    <xdr:cxnSp macro="">
      <xdr:nvCxnSpPr>
        <xdr:cNvPr id="402" name="直線コネクタ 401"/>
        <xdr:cNvCxnSpPr/>
      </xdr:nvCxnSpPr>
      <xdr:spPr>
        <a:xfrm flipV="1">
          <a:off x="9639300" y="132880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74930</xdr:rowOff>
    </xdr:from>
    <xdr:ext cx="534670" cy="255905"/>
    <xdr:sp macro="" textlink="">
      <xdr:nvSpPr>
        <xdr:cNvPr id="403" name="商工費平均値テキスト"/>
        <xdr:cNvSpPr txBox="1"/>
      </xdr:nvSpPr>
      <xdr:spPr>
        <a:xfrm>
          <a:off x="10528300" y="132765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96520</xdr:rowOff>
    </xdr:from>
    <xdr:to xmlns:xdr="http://schemas.openxmlformats.org/drawingml/2006/spreadsheetDrawing">
      <xdr:col>55</xdr:col>
      <xdr:colOff>50800</xdr:colOff>
      <xdr:row>78</xdr:row>
      <xdr:rowOff>26670</xdr:rowOff>
    </xdr:to>
    <xdr:sp macro="" textlink="">
      <xdr:nvSpPr>
        <xdr:cNvPr id="404" name="フローチャート: 判断 403"/>
        <xdr:cNvSpPr/>
      </xdr:nvSpPr>
      <xdr:spPr>
        <a:xfrm>
          <a:off x="10426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38100</xdr:rowOff>
    </xdr:from>
    <xdr:to xmlns:xdr="http://schemas.openxmlformats.org/drawingml/2006/spreadsheetDrawing">
      <xdr:col>50</xdr:col>
      <xdr:colOff>114300</xdr:colOff>
      <xdr:row>77</xdr:row>
      <xdr:rowOff>109220</xdr:rowOff>
    </xdr:to>
    <xdr:cxnSp macro="">
      <xdr:nvCxnSpPr>
        <xdr:cNvPr id="405" name="直線コネクタ 404"/>
        <xdr:cNvCxnSpPr/>
      </xdr:nvCxnSpPr>
      <xdr:spPr>
        <a:xfrm>
          <a:off x="8750300" y="1323975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76200</xdr:rowOff>
    </xdr:from>
    <xdr:to xmlns:xdr="http://schemas.openxmlformats.org/drawingml/2006/spreadsheetDrawing">
      <xdr:col>50</xdr:col>
      <xdr:colOff>165100</xdr:colOff>
      <xdr:row>78</xdr:row>
      <xdr:rowOff>6350</xdr:rowOff>
    </xdr:to>
    <xdr:sp macro="" textlink="">
      <xdr:nvSpPr>
        <xdr:cNvPr id="406" name="フローチャート: 判断 405"/>
        <xdr:cNvSpPr/>
      </xdr:nvSpPr>
      <xdr:spPr>
        <a:xfrm>
          <a:off x="9588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168910</xdr:rowOff>
    </xdr:from>
    <xdr:ext cx="531495" cy="255905"/>
    <xdr:sp macro="" textlink="">
      <xdr:nvSpPr>
        <xdr:cNvPr id="407" name="テキスト ボックス 406"/>
        <xdr:cNvSpPr txBox="1"/>
      </xdr:nvSpPr>
      <xdr:spPr>
        <a:xfrm>
          <a:off x="937196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38100</xdr:rowOff>
    </xdr:from>
    <xdr:to xmlns:xdr="http://schemas.openxmlformats.org/drawingml/2006/spreadsheetDrawing">
      <xdr:col>45</xdr:col>
      <xdr:colOff>177800</xdr:colOff>
      <xdr:row>77</xdr:row>
      <xdr:rowOff>59055</xdr:rowOff>
    </xdr:to>
    <xdr:cxnSp macro="">
      <xdr:nvCxnSpPr>
        <xdr:cNvPr id="408" name="直線コネクタ 407"/>
        <xdr:cNvCxnSpPr/>
      </xdr:nvCxnSpPr>
      <xdr:spPr>
        <a:xfrm flipV="1">
          <a:off x="7861300" y="132397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09" name="フローチャート: 判断 408"/>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116205</xdr:rowOff>
    </xdr:from>
    <xdr:ext cx="531495" cy="259080"/>
    <xdr:sp macro="" textlink="">
      <xdr:nvSpPr>
        <xdr:cNvPr id="410" name="テキスト ボックス 409"/>
        <xdr:cNvSpPr txBox="1"/>
      </xdr:nvSpPr>
      <xdr:spPr>
        <a:xfrm>
          <a:off x="8482965" y="13317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59055</xdr:rowOff>
    </xdr:from>
    <xdr:to xmlns:xdr="http://schemas.openxmlformats.org/drawingml/2006/spreadsheetDrawing">
      <xdr:col>41</xdr:col>
      <xdr:colOff>50800</xdr:colOff>
      <xdr:row>77</xdr:row>
      <xdr:rowOff>62230</xdr:rowOff>
    </xdr:to>
    <xdr:cxnSp macro="">
      <xdr:nvCxnSpPr>
        <xdr:cNvPr id="411" name="直線コネクタ 410"/>
        <xdr:cNvCxnSpPr/>
      </xdr:nvCxnSpPr>
      <xdr:spPr>
        <a:xfrm flipV="1">
          <a:off x="6972300" y="132607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163195</xdr:rowOff>
    </xdr:from>
    <xdr:to xmlns:xdr="http://schemas.openxmlformats.org/drawingml/2006/spreadsheetDrawing">
      <xdr:col>41</xdr:col>
      <xdr:colOff>101600</xdr:colOff>
      <xdr:row>77</xdr:row>
      <xdr:rowOff>93345</xdr:rowOff>
    </xdr:to>
    <xdr:sp macro="" textlink="">
      <xdr:nvSpPr>
        <xdr:cNvPr id="412" name="フローチャート: 判断 411"/>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109855</xdr:rowOff>
    </xdr:from>
    <xdr:ext cx="531495" cy="255905"/>
    <xdr:sp macro="" textlink="">
      <xdr:nvSpPr>
        <xdr:cNvPr id="413" name="テキスト ボックス 412"/>
        <xdr:cNvSpPr txBox="1"/>
      </xdr:nvSpPr>
      <xdr:spPr>
        <a:xfrm>
          <a:off x="7593965" y="12968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132080</xdr:rowOff>
    </xdr:from>
    <xdr:to xmlns:xdr="http://schemas.openxmlformats.org/drawingml/2006/spreadsheetDrawing">
      <xdr:col>36</xdr:col>
      <xdr:colOff>165100</xdr:colOff>
      <xdr:row>77</xdr:row>
      <xdr:rowOff>62230</xdr:rowOff>
    </xdr:to>
    <xdr:sp macro="" textlink="">
      <xdr:nvSpPr>
        <xdr:cNvPr id="414" name="フローチャート: 判断 413"/>
        <xdr:cNvSpPr/>
      </xdr:nvSpPr>
      <xdr:spPr>
        <a:xfrm>
          <a:off x="6921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78740</xdr:rowOff>
    </xdr:from>
    <xdr:ext cx="531495" cy="259080"/>
    <xdr:sp macro="" textlink="">
      <xdr:nvSpPr>
        <xdr:cNvPr id="415" name="テキスト ボックス 414"/>
        <xdr:cNvSpPr txBox="1"/>
      </xdr:nvSpPr>
      <xdr:spPr>
        <a:xfrm>
          <a:off x="6704965" y="1293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21" name="楕円 420"/>
        <xdr:cNvSpPr/>
      </xdr:nvSpPr>
      <xdr:spPr>
        <a:xfrm>
          <a:off x="104267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58420</xdr:rowOff>
    </xdr:from>
    <xdr:ext cx="534670" cy="259080"/>
    <xdr:sp macro="" textlink="">
      <xdr:nvSpPr>
        <xdr:cNvPr id="422" name="商工費該当値テキスト"/>
        <xdr:cNvSpPr txBox="1"/>
      </xdr:nvSpPr>
      <xdr:spPr>
        <a:xfrm>
          <a:off x="10528300" y="1308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57785</xdr:rowOff>
    </xdr:from>
    <xdr:to xmlns:xdr="http://schemas.openxmlformats.org/drawingml/2006/spreadsheetDrawing">
      <xdr:col>50</xdr:col>
      <xdr:colOff>165100</xdr:colOff>
      <xdr:row>77</xdr:row>
      <xdr:rowOff>159385</xdr:rowOff>
    </xdr:to>
    <xdr:sp macro="" textlink="">
      <xdr:nvSpPr>
        <xdr:cNvPr id="423" name="楕円 422"/>
        <xdr:cNvSpPr/>
      </xdr:nvSpPr>
      <xdr:spPr>
        <a:xfrm>
          <a:off x="9588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4445</xdr:rowOff>
    </xdr:from>
    <xdr:ext cx="531495" cy="259080"/>
    <xdr:sp macro="" textlink="">
      <xdr:nvSpPr>
        <xdr:cNvPr id="424" name="テキスト ボックス 423"/>
        <xdr:cNvSpPr txBox="1"/>
      </xdr:nvSpPr>
      <xdr:spPr>
        <a:xfrm>
          <a:off x="9371965" y="13034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158750</xdr:rowOff>
    </xdr:from>
    <xdr:to xmlns:xdr="http://schemas.openxmlformats.org/drawingml/2006/spreadsheetDrawing">
      <xdr:col>46</xdr:col>
      <xdr:colOff>38100</xdr:colOff>
      <xdr:row>77</xdr:row>
      <xdr:rowOff>88900</xdr:rowOff>
    </xdr:to>
    <xdr:sp macro="" textlink="">
      <xdr:nvSpPr>
        <xdr:cNvPr id="425" name="楕円 424"/>
        <xdr:cNvSpPr/>
      </xdr:nvSpPr>
      <xdr:spPr>
        <a:xfrm>
          <a:off x="8699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105410</xdr:rowOff>
    </xdr:from>
    <xdr:ext cx="531495" cy="259080"/>
    <xdr:sp macro="" textlink="">
      <xdr:nvSpPr>
        <xdr:cNvPr id="426" name="テキスト ボックス 425"/>
        <xdr:cNvSpPr txBox="1"/>
      </xdr:nvSpPr>
      <xdr:spPr>
        <a:xfrm>
          <a:off x="8482965" y="12964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8255</xdr:rowOff>
    </xdr:from>
    <xdr:to xmlns:xdr="http://schemas.openxmlformats.org/drawingml/2006/spreadsheetDrawing">
      <xdr:col>41</xdr:col>
      <xdr:colOff>101600</xdr:colOff>
      <xdr:row>77</xdr:row>
      <xdr:rowOff>109855</xdr:rowOff>
    </xdr:to>
    <xdr:sp macro="" textlink="">
      <xdr:nvSpPr>
        <xdr:cNvPr id="427" name="楕円 426"/>
        <xdr:cNvSpPr/>
      </xdr:nvSpPr>
      <xdr:spPr>
        <a:xfrm>
          <a:off x="7810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100965</xdr:rowOff>
    </xdr:from>
    <xdr:ext cx="531495" cy="255905"/>
    <xdr:sp macro="" textlink="">
      <xdr:nvSpPr>
        <xdr:cNvPr id="428" name="テキスト ボックス 427"/>
        <xdr:cNvSpPr txBox="1"/>
      </xdr:nvSpPr>
      <xdr:spPr>
        <a:xfrm>
          <a:off x="7593965" y="1330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11430</xdr:rowOff>
    </xdr:from>
    <xdr:to xmlns:xdr="http://schemas.openxmlformats.org/drawingml/2006/spreadsheetDrawing">
      <xdr:col>36</xdr:col>
      <xdr:colOff>165100</xdr:colOff>
      <xdr:row>77</xdr:row>
      <xdr:rowOff>113030</xdr:rowOff>
    </xdr:to>
    <xdr:sp macro="" textlink="">
      <xdr:nvSpPr>
        <xdr:cNvPr id="429" name="楕円 428"/>
        <xdr:cNvSpPr/>
      </xdr:nvSpPr>
      <xdr:spPr>
        <a:xfrm>
          <a:off x="6921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104140</xdr:rowOff>
    </xdr:from>
    <xdr:ext cx="531495" cy="259080"/>
    <xdr:sp macro="" textlink="">
      <xdr:nvSpPr>
        <xdr:cNvPr id="430" name="テキスト ボックス 429"/>
        <xdr:cNvSpPr txBox="1"/>
      </xdr:nvSpPr>
      <xdr:spPr>
        <a:xfrm>
          <a:off x="6704965" y="13305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9" name="テキスト ボックス 438"/>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41" name="テキスト ボックス 440"/>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3" name="テキスト ボックス 442"/>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47" name="テキスト ボックス 446"/>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9"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1" name="テキスト ボックス 450"/>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3" name="テキスト ボックス 452"/>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66675</xdr:rowOff>
    </xdr:from>
    <xdr:to xmlns:xdr="http://schemas.openxmlformats.org/drawingml/2006/spreadsheetDrawing">
      <xdr:col>54</xdr:col>
      <xdr:colOff>189865</xdr:colOff>
      <xdr:row>98</xdr:row>
      <xdr:rowOff>127000</xdr:rowOff>
    </xdr:to>
    <xdr:cxnSp macro="">
      <xdr:nvCxnSpPr>
        <xdr:cNvPr id="455" name="直線コネクタ 454"/>
        <xdr:cNvCxnSpPr/>
      </xdr:nvCxnSpPr>
      <xdr:spPr>
        <a:xfrm flipV="1">
          <a:off x="10475595" y="1566862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534670" cy="259080"/>
    <xdr:sp macro="" textlink="">
      <xdr:nvSpPr>
        <xdr:cNvPr id="456" name="土木費最小値テキスト"/>
        <xdr:cNvSpPr txBox="1"/>
      </xdr:nvSpPr>
      <xdr:spPr>
        <a:xfrm>
          <a:off x="10528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57" name="直線コネクタ 456"/>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13335</xdr:rowOff>
    </xdr:from>
    <xdr:ext cx="534670" cy="259080"/>
    <xdr:sp macro="" textlink="">
      <xdr:nvSpPr>
        <xdr:cNvPr id="458" name="土木費最大値テキスト"/>
        <xdr:cNvSpPr txBox="1"/>
      </xdr:nvSpPr>
      <xdr:spPr>
        <a:xfrm>
          <a:off x="10528300" y="1544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66675</xdr:rowOff>
    </xdr:from>
    <xdr:to xmlns:xdr="http://schemas.openxmlformats.org/drawingml/2006/spreadsheetDrawing">
      <xdr:col>55</xdr:col>
      <xdr:colOff>88900</xdr:colOff>
      <xdr:row>91</xdr:row>
      <xdr:rowOff>66675</xdr:rowOff>
    </xdr:to>
    <xdr:cxnSp macro="">
      <xdr:nvCxnSpPr>
        <xdr:cNvPr id="459" name="直線コネクタ 458"/>
        <xdr:cNvCxnSpPr/>
      </xdr:nvCxnSpPr>
      <xdr:spPr>
        <a:xfrm>
          <a:off x="10388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43815</xdr:rowOff>
    </xdr:from>
    <xdr:to xmlns:xdr="http://schemas.openxmlformats.org/drawingml/2006/spreadsheetDrawing">
      <xdr:col>55</xdr:col>
      <xdr:colOff>0</xdr:colOff>
      <xdr:row>94</xdr:row>
      <xdr:rowOff>59055</xdr:rowOff>
    </xdr:to>
    <xdr:cxnSp macro="">
      <xdr:nvCxnSpPr>
        <xdr:cNvPr id="460" name="直線コネクタ 459"/>
        <xdr:cNvCxnSpPr/>
      </xdr:nvCxnSpPr>
      <xdr:spPr>
        <a:xfrm flipV="1">
          <a:off x="9639300" y="161601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19050</xdr:rowOff>
    </xdr:from>
    <xdr:ext cx="534670" cy="255905"/>
    <xdr:sp macro="" textlink="">
      <xdr:nvSpPr>
        <xdr:cNvPr id="461" name="土木費平均値テキスト"/>
        <xdr:cNvSpPr txBox="1"/>
      </xdr:nvSpPr>
      <xdr:spPr>
        <a:xfrm>
          <a:off x="10528300" y="164782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40640</xdr:rowOff>
    </xdr:from>
    <xdr:to xmlns:xdr="http://schemas.openxmlformats.org/drawingml/2006/spreadsheetDrawing">
      <xdr:col>55</xdr:col>
      <xdr:colOff>50800</xdr:colOff>
      <xdr:row>96</xdr:row>
      <xdr:rowOff>142240</xdr:rowOff>
    </xdr:to>
    <xdr:sp macro="" textlink="">
      <xdr:nvSpPr>
        <xdr:cNvPr id="462" name="フローチャート: 判断 461"/>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59055</xdr:rowOff>
    </xdr:from>
    <xdr:to xmlns:xdr="http://schemas.openxmlformats.org/drawingml/2006/spreadsheetDrawing">
      <xdr:col>50</xdr:col>
      <xdr:colOff>114300</xdr:colOff>
      <xdr:row>94</xdr:row>
      <xdr:rowOff>115570</xdr:rowOff>
    </xdr:to>
    <xdr:cxnSp macro="">
      <xdr:nvCxnSpPr>
        <xdr:cNvPr id="463" name="直線コネクタ 462"/>
        <xdr:cNvCxnSpPr/>
      </xdr:nvCxnSpPr>
      <xdr:spPr>
        <a:xfrm flipV="1">
          <a:off x="8750300" y="1617535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59055</xdr:rowOff>
    </xdr:from>
    <xdr:to xmlns:xdr="http://schemas.openxmlformats.org/drawingml/2006/spreadsheetDrawing">
      <xdr:col>50</xdr:col>
      <xdr:colOff>165100</xdr:colOff>
      <xdr:row>96</xdr:row>
      <xdr:rowOff>160655</xdr:rowOff>
    </xdr:to>
    <xdr:sp macro="" textlink="">
      <xdr:nvSpPr>
        <xdr:cNvPr id="464" name="フローチャート: 判断 463"/>
        <xdr:cNvSpPr/>
      </xdr:nvSpPr>
      <xdr:spPr>
        <a:xfrm>
          <a:off x="958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151765</xdr:rowOff>
    </xdr:from>
    <xdr:ext cx="531495" cy="259080"/>
    <xdr:sp macro="" textlink="">
      <xdr:nvSpPr>
        <xdr:cNvPr id="465" name="テキスト ボックス 464"/>
        <xdr:cNvSpPr txBox="1"/>
      </xdr:nvSpPr>
      <xdr:spPr>
        <a:xfrm>
          <a:off x="9371965" y="1661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115570</xdr:rowOff>
    </xdr:from>
    <xdr:to xmlns:xdr="http://schemas.openxmlformats.org/drawingml/2006/spreadsheetDrawing">
      <xdr:col>45</xdr:col>
      <xdr:colOff>177800</xdr:colOff>
      <xdr:row>95</xdr:row>
      <xdr:rowOff>154940</xdr:rowOff>
    </xdr:to>
    <xdr:cxnSp macro="">
      <xdr:nvCxnSpPr>
        <xdr:cNvPr id="466" name="直線コネクタ 465"/>
        <xdr:cNvCxnSpPr/>
      </xdr:nvCxnSpPr>
      <xdr:spPr>
        <a:xfrm flipV="1">
          <a:off x="7861300" y="1623187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44450</xdr:rowOff>
    </xdr:from>
    <xdr:to xmlns:xdr="http://schemas.openxmlformats.org/drawingml/2006/spreadsheetDrawing">
      <xdr:col>46</xdr:col>
      <xdr:colOff>38100</xdr:colOff>
      <xdr:row>96</xdr:row>
      <xdr:rowOff>146050</xdr:rowOff>
    </xdr:to>
    <xdr:sp macro="" textlink="">
      <xdr:nvSpPr>
        <xdr:cNvPr id="467" name="フローチャート: 判断 466"/>
        <xdr:cNvSpPr/>
      </xdr:nvSpPr>
      <xdr:spPr>
        <a:xfrm>
          <a:off x="869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137160</xdr:rowOff>
    </xdr:from>
    <xdr:ext cx="531495" cy="259080"/>
    <xdr:sp macro="" textlink="">
      <xdr:nvSpPr>
        <xdr:cNvPr id="468" name="テキスト ボックス 467"/>
        <xdr:cNvSpPr txBox="1"/>
      </xdr:nvSpPr>
      <xdr:spPr>
        <a:xfrm>
          <a:off x="8482965" y="16596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154940</xdr:rowOff>
    </xdr:from>
    <xdr:to xmlns:xdr="http://schemas.openxmlformats.org/drawingml/2006/spreadsheetDrawing">
      <xdr:col>41</xdr:col>
      <xdr:colOff>50800</xdr:colOff>
      <xdr:row>96</xdr:row>
      <xdr:rowOff>49530</xdr:rowOff>
    </xdr:to>
    <xdr:cxnSp macro="">
      <xdr:nvCxnSpPr>
        <xdr:cNvPr id="469" name="直線コネクタ 468"/>
        <xdr:cNvCxnSpPr/>
      </xdr:nvCxnSpPr>
      <xdr:spPr>
        <a:xfrm flipV="1">
          <a:off x="6972300" y="1644269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69215</xdr:rowOff>
    </xdr:from>
    <xdr:to xmlns:xdr="http://schemas.openxmlformats.org/drawingml/2006/spreadsheetDrawing">
      <xdr:col>41</xdr:col>
      <xdr:colOff>101600</xdr:colOff>
      <xdr:row>96</xdr:row>
      <xdr:rowOff>170815</xdr:rowOff>
    </xdr:to>
    <xdr:sp macro="" textlink="">
      <xdr:nvSpPr>
        <xdr:cNvPr id="470" name="フローチャート: 判断 469"/>
        <xdr:cNvSpPr/>
      </xdr:nvSpPr>
      <xdr:spPr>
        <a:xfrm>
          <a:off x="7810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161925</xdr:rowOff>
    </xdr:from>
    <xdr:ext cx="531495" cy="259080"/>
    <xdr:sp macro="" textlink="">
      <xdr:nvSpPr>
        <xdr:cNvPr id="471" name="テキスト ボックス 470"/>
        <xdr:cNvSpPr txBox="1"/>
      </xdr:nvSpPr>
      <xdr:spPr>
        <a:xfrm>
          <a:off x="7593965" y="16621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31750</xdr:rowOff>
    </xdr:from>
    <xdr:to xmlns:xdr="http://schemas.openxmlformats.org/drawingml/2006/spreadsheetDrawing">
      <xdr:col>36</xdr:col>
      <xdr:colOff>165100</xdr:colOff>
      <xdr:row>96</xdr:row>
      <xdr:rowOff>133350</xdr:rowOff>
    </xdr:to>
    <xdr:sp macro="" textlink="">
      <xdr:nvSpPr>
        <xdr:cNvPr id="472" name="フローチャート: 判断 471"/>
        <xdr:cNvSpPr/>
      </xdr:nvSpPr>
      <xdr:spPr>
        <a:xfrm>
          <a:off x="6921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124460</xdr:rowOff>
    </xdr:from>
    <xdr:ext cx="531495" cy="259080"/>
    <xdr:sp macro="" textlink="">
      <xdr:nvSpPr>
        <xdr:cNvPr id="473" name="テキスト ボックス 472"/>
        <xdr:cNvSpPr txBox="1"/>
      </xdr:nvSpPr>
      <xdr:spPr>
        <a:xfrm>
          <a:off x="6704965" y="1658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164465</xdr:rowOff>
    </xdr:from>
    <xdr:to xmlns:xdr="http://schemas.openxmlformats.org/drawingml/2006/spreadsheetDrawing">
      <xdr:col>55</xdr:col>
      <xdr:colOff>50800</xdr:colOff>
      <xdr:row>94</xdr:row>
      <xdr:rowOff>94615</xdr:rowOff>
    </xdr:to>
    <xdr:sp macro="" textlink="">
      <xdr:nvSpPr>
        <xdr:cNvPr id="479" name="楕円 478"/>
        <xdr:cNvSpPr/>
      </xdr:nvSpPr>
      <xdr:spPr>
        <a:xfrm>
          <a:off x="10426700" y="161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15875</xdr:rowOff>
    </xdr:from>
    <xdr:ext cx="534670" cy="259080"/>
    <xdr:sp macro="" textlink="">
      <xdr:nvSpPr>
        <xdr:cNvPr id="480" name="土木費該当値テキスト"/>
        <xdr:cNvSpPr txBox="1"/>
      </xdr:nvSpPr>
      <xdr:spPr>
        <a:xfrm>
          <a:off x="10528300" y="1596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8255</xdr:rowOff>
    </xdr:from>
    <xdr:to xmlns:xdr="http://schemas.openxmlformats.org/drawingml/2006/spreadsheetDrawing">
      <xdr:col>50</xdr:col>
      <xdr:colOff>165100</xdr:colOff>
      <xdr:row>94</xdr:row>
      <xdr:rowOff>109855</xdr:rowOff>
    </xdr:to>
    <xdr:sp macro="" textlink="">
      <xdr:nvSpPr>
        <xdr:cNvPr id="481" name="楕円 480"/>
        <xdr:cNvSpPr/>
      </xdr:nvSpPr>
      <xdr:spPr>
        <a:xfrm>
          <a:off x="95885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126365</xdr:rowOff>
    </xdr:from>
    <xdr:ext cx="531495" cy="259080"/>
    <xdr:sp macro="" textlink="">
      <xdr:nvSpPr>
        <xdr:cNvPr id="482" name="テキスト ボックス 481"/>
        <xdr:cNvSpPr txBox="1"/>
      </xdr:nvSpPr>
      <xdr:spPr>
        <a:xfrm>
          <a:off x="9371965" y="15899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64770</xdr:rowOff>
    </xdr:from>
    <xdr:to xmlns:xdr="http://schemas.openxmlformats.org/drawingml/2006/spreadsheetDrawing">
      <xdr:col>46</xdr:col>
      <xdr:colOff>38100</xdr:colOff>
      <xdr:row>94</xdr:row>
      <xdr:rowOff>166370</xdr:rowOff>
    </xdr:to>
    <xdr:sp macro="" textlink="">
      <xdr:nvSpPr>
        <xdr:cNvPr id="483" name="楕円 482"/>
        <xdr:cNvSpPr/>
      </xdr:nvSpPr>
      <xdr:spPr>
        <a:xfrm>
          <a:off x="869950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11430</xdr:rowOff>
    </xdr:from>
    <xdr:ext cx="531495" cy="259080"/>
    <xdr:sp macro="" textlink="">
      <xdr:nvSpPr>
        <xdr:cNvPr id="484" name="テキスト ボックス 483"/>
        <xdr:cNvSpPr txBox="1"/>
      </xdr:nvSpPr>
      <xdr:spPr>
        <a:xfrm>
          <a:off x="8482965" y="15956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103505</xdr:rowOff>
    </xdr:from>
    <xdr:to xmlns:xdr="http://schemas.openxmlformats.org/drawingml/2006/spreadsheetDrawing">
      <xdr:col>41</xdr:col>
      <xdr:colOff>101600</xdr:colOff>
      <xdr:row>96</xdr:row>
      <xdr:rowOff>33655</xdr:rowOff>
    </xdr:to>
    <xdr:sp macro="" textlink="">
      <xdr:nvSpPr>
        <xdr:cNvPr id="485" name="楕円 484"/>
        <xdr:cNvSpPr/>
      </xdr:nvSpPr>
      <xdr:spPr>
        <a:xfrm>
          <a:off x="7810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50165</xdr:rowOff>
    </xdr:from>
    <xdr:ext cx="531495" cy="259080"/>
    <xdr:sp macro="" textlink="">
      <xdr:nvSpPr>
        <xdr:cNvPr id="486" name="テキスト ボックス 485"/>
        <xdr:cNvSpPr txBox="1"/>
      </xdr:nvSpPr>
      <xdr:spPr>
        <a:xfrm>
          <a:off x="7593965" y="16166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170180</xdr:rowOff>
    </xdr:from>
    <xdr:to xmlns:xdr="http://schemas.openxmlformats.org/drawingml/2006/spreadsheetDrawing">
      <xdr:col>36</xdr:col>
      <xdr:colOff>165100</xdr:colOff>
      <xdr:row>96</xdr:row>
      <xdr:rowOff>100330</xdr:rowOff>
    </xdr:to>
    <xdr:sp macro="" textlink="">
      <xdr:nvSpPr>
        <xdr:cNvPr id="487" name="楕円 486"/>
        <xdr:cNvSpPr/>
      </xdr:nvSpPr>
      <xdr:spPr>
        <a:xfrm>
          <a:off x="69215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116840</xdr:rowOff>
    </xdr:from>
    <xdr:ext cx="531495" cy="259080"/>
    <xdr:sp macro="" textlink="">
      <xdr:nvSpPr>
        <xdr:cNvPr id="488" name="テキスト ボックス 487"/>
        <xdr:cNvSpPr txBox="1"/>
      </xdr:nvSpPr>
      <xdr:spPr>
        <a:xfrm>
          <a:off x="6704965" y="16233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7" name="テキスト ボックス 496"/>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4185" cy="255905"/>
    <xdr:sp macro="" textlink="">
      <xdr:nvSpPr>
        <xdr:cNvPr id="499" name="テキスト ボックス 498"/>
        <xdr:cNvSpPr txBox="1"/>
      </xdr:nvSpPr>
      <xdr:spPr>
        <a:xfrm>
          <a:off x="11978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4185" cy="259080"/>
    <xdr:sp macro="" textlink="">
      <xdr:nvSpPr>
        <xdr:cNvPr id="501" name="テキスト ボックス 500"/>
        <xdr:cNvSpPr txBox="1"/>
      </xdr:nvSpPr>
      <xdr:spPr>
        <a:xfrm>
          <a:off x="11978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905"/>
    <xdr:sp macro="" textlink="">
      <xdr:nvSpPr>
        <xdr:cNvPr id="503" name="テキスト ボックス 502"/>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905"/>
    <xdr:sp macro="" textlink="">
      <xdr:nvSpPr>
        <xdr:cNvPr id="507" name="テキスト ボックス 506"/>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1" name="テキスト ボックス 510"/>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3" name="テキスト ボックス 512"/>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89535</xdr:rowOff>
    </xdr:from>
    <xdr:to xmlns:xdr="http://schemas.openxmlformats.org/drawingml/2006/spreadsheetDrawing">
      <xdr:col>85</xdr:col>
      <xdr:colOff>126365</xdr:colOff>
      <xdr:row>38</xdr:row>
      <xdr:rowOff>132715</xdr:rowOff>
    </xdr:to>
    <xdr:cxnSp macro="">
      <xdr:nvCxnSpPr>
        <xdr:cNvPr id="515" name="直線コネクタ 514"/>
        <xdr:cNvCxnSpPr/>
      </xdr:nvCxnSpPr>
      <xdr:spPr>
        <a:xfrm flipV="1">
          <a:off x="1631759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136525</xdr:rowOff>
    </xdr:from>
    <xdr:ext cx="534670" cy="258445"/>
    <xdr:sp macro="" textlink="">
      <xdr:nvSpPr>
        <xdr:cNvPr id="516" name="消防費最小値テキスト"/>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132715</xdr:rowOff>
    </xdr:from>
    <xdr:to xmlns:xdr="http://schemas.openxmlformats.org/drawingml/2006/spreadsheetDrawing">
      <xdr:col>86</xdr:col>
      <xdr:colOff>25400</xdr:colOff>
      <xdr:row>38</xdr:row>
      <xdr:rowOff>132715</xdr:rowOff>
    </xdr:to>
    <xdr:cxnSp macro="">
      <xdr:nvCxnSpPr>
        <xdr:cNvPr id="517" name="直線コネクタ 516"/>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36195</xdr:rowOff>
    </xdr:from>
    <xdr:ext cx="534670" cy="259080"/>
    <xdr:sp macro="" textlink="">
      <xdr:nvSpPr>
        <xdr:cNvPr id="518" name="消防費最大値テキスト"/>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89535</xdr:rowOff>
    </xdr:from>
    <xdr:to xmlns:xdr="http://schemas.openxmlformats.org/drawingml/2006/spreadsheetDrawing">
      <xdr:col>86</xdr:col>
      <xdr:colOff>25400</xdr:colOff>
      <xdr:row>30</xdr:row>
      <xdr:rowOff>89535</xdr:rowOff>
    </xdr:to>
    <xdr:cxnSp macro="">
      <xdr:nvCxnSpPr>
        <xdr:cNvPr id="519" name="直線コネクタ 518"/>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166370</xdr:rowOff>
    </xdr:from>
    <xdr:to xmlns:xdr="http://schemas.openxmlformats.org/drawingml/2006/spreadsheetDrawing">
      <xdr:col>85</xdr:col>
      <xdr:colOff>127000</xdr:colOff>
      <xdr:row>36</xdr:row>
      <xdr:rowOff>31115</xdr:rowOff>
    </xdr:to>
    <xdr:cxnSp macro="">
      <xdr:nvCxnSpPr>
        <xdr:cNvPr id="520" name="直線コネクタ 519"/>
        <xdr:cNvCxnSpPr/>
      </xdr:nvCxnSpPr>
      <xdr:spPr>
        <a:xfrm flipV="1">
          <a:off x="15481300" y="5824220"/>
          <a:ext cx="8382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168910</xdr:rowOff>
    </xdr:from>
    <xdr:ext cx="534670" cy="255905"/>
    <xdr:sp macro="" textlink="">
      <xdr:nvSpPr>
        <xdr:cNvPr id="521" name="消防費平均値テキスト"/>
        <xdr:cNvSpPr txBox="1"/>
      </xdr:nvSpPr>
      <xdr:spPr>
        <a:xfrm>
          <a:off x="16370300" y="61696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19050</xdr:rowOff>
    </xdr:from>
    <xdr:to xmlns:xdr="http://schemas.openxmlformats.org/drawingml/2006/spreadsheetDrawing">
      <xdr:col>85</xdr:col>
      <xdr:colOff>177800</xdr:colOff>
      <xdr:row>36</xdr:row>
      <xdr:rowOff>120650</xdr:rowOff>
    </xdr:to>
    <xdr:sp macro="" textlink="">
      <xdr:nvSpPr>
        <xdr:cNvPr id="522" name="フローチャート: 判断 521"/>
        <xdr:cNvSpPr/>
      </xdr:nvSpPr>
      <xdr:spPr>
        <a:xfrm>
          <a:off x="16268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31115</xdr:rowOff>
    </xdr:from>
    <xdr:to xmlns:xdr="http://schemas.openxmlformats.org/drawingml/2006/spreadsheetDrawing">
      <xdr:col>81</xdr:col>
      <xdr:colOff>50800</xdr:colOff>
      <xdr:row>36</xdr:row>
      <xdr:rowOff>163195</xdr:rowOff>
    </xdr:to>
    <xdr:cxnSp macro="">
      <xdr:nvCxnSpPr>
        <xdr:cNvPr id="523" name="直線コネクタ 522"/>
        <xdr:cNvCxnSpPr/>
      </xdr:nvCxnSpPr>
      <xdr:spPr>
        <a:xfrm flipV="1">
          <a:off x="14592300" y="620331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123825</xdr:rowOff>
    </xdr:from>
    <xdr:to xmlns:xdr="http://schemas.openxmlformats.org/drawingml/2006/spreadsheetDrawing">
      <xdr:col>81</xdr:col>
      <xdr:colOff>101600</xdr:colOff>
      <xdr:row>37</xdr:row>
      <xdr:rowOff>53975</xdr:rowOff>
    </xdr:to>
    <xdr:sp macro="" textlink="">
      <xdr:nvSpPr>
        <xdr:cNvPr id="524" name="フローチャート: 判断 523"/>
        <xdr:cNvSpPr/>
      </xdr:nvSpPr>
      <xdr:spPr>
        <a:xfrm>
          <a:off x="15430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45085</xdr:rowOff>
    </xdr:from>
    <xdr:ext cx="531495" cy="258445"/>
    <xdr:sp macro="" textlink="">
      <xdr:nvSpPr>
        <xdr:cNvPr id="525" name="テキスト ボックス 524"/>
        <xdr:cNvSpPr txBox="1"/>
      </xdr:nvSpPr>
      <xdr:spPr>
        <a:xfrm>
          <a:off x="15213965" y="6388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163195</xdr:rowOff>
    </xdr:from>
    <xdr:to xmlns:xdr="http://schemas.openxmlformats.org/drawingml/2006/spreadsheetDrawing">
      <xdr:col>76</xdr:col>
      <xdr:colOff>114300</xdr:colOff>
      <xdr:row>37</xdr:row>
      <xdr:rowOff>32385</xdr:rowOff>
    </xdr:to>
    <xdr:cxnSp macro="">
      <xdr:nvCxnSpPr>
        <xdr:cNvPr id="526" name="直線コネクタ 525"/>
        <xdr:cNvCxnSpPr/>
      </xdr:nvCxnSpPr>
      <xdr:spPr>
        <a:xfrm flipV="1">
          <a:off x="13703300" y="63353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25400</xdr:rowOff>
    </xdr:from>
    <xdr:to xmlns:xdr="http://schemas.openxmlformats.org/drawingml/2006/spreadsheetDrawing">
      <xdr:col>76</xdr:col>
      <xdr:colOff>165100</xdr:colOff>
      <xdr:row>37</xdr:row>
      <xdr:rowOff>127000</xdr:rowOff>
    </xdr:to>
    <xdr:sp macro="" textlink="">
      <xdr:nvSpPr>
        <xdr:cNvPr id="527" name="フローチャート: 判断 526"/>
        <xdr:cNvSpPr/>
      </xdr:nvSpPr>
      <xdr:spPr>
        <a:xfrm>
          <a:off x="14541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118110</xdr:rowOff>
    </xdr:from>
    <xdr:ext cx="531495" cy="259080"/>
    <xdr:sp macro="" textlink="">
      <xdr:nvSpPr>
        <xdr:cNvPr id="528" name="テキスト ボックス 527"/>
        <xdr:cNvSpPr txBox="1"/>
      </xdr:nvSpPr>
      <xdr:spPr>
        <a:xfrm>
          <a:off x="14324965" y="646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133350</xdr:rowOff>
    </xdr:from>
    <xdr:to xmlns:xdr="http://schemas.openxmlformats.org/drawingml/2006/spreadsheetDrawing">
      <xdr:col>71</xdr:col>
      <xdr:colOff>177800</xdr:colOff>
      <xdr:row>37</xdr:row>
      <xdr:rowOff>32385</xdr:rowOff>
    </xdr:to>
    <xdr:cxnSp macro="">
      <xdr:nvCxnSpPr>
        <xdr:cNvPr id="529" name="直線コネクタ 528"/>
        <xdr:cNvCxnSpPr/>
      </xdr:nvCxnSpPr>
      <xdr:spPr>
        <a:xfrm>
          <a:off x="12814300" y="630555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61595</xdr:rowOff>
    </xdr:from>
    <xdr:to xmlns:xdr="http://schemas.openxmlformats.org/drawingml/2006/spreadsheetDrawing">
      <xdr:col>72</xdr:col>
      <xdr:colOff>38100</xdr:colOff>
      <xdr:row>37</xdr:row>
      <xdr:rowOff>163195</xdr:rowOff>
    </xdr:to>
    <xdr:sp macro="" textlink="">
      <xdr:nvSpPr>
        <xdr:cNvPr id="530" name="フローチャート: 判断 529"/>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154940</xdr:rowOff>
    </xdr:from>
    <xdr:ext cx="531495" cy="255905"/>
    <xdr:sp macro="" textlink="">
      <xdr:nvSpPr>
        <xdr:cNvPr id="531" name="テキスト ボックス 530"/>
        <xdr:cNvSpPr txBox="1"/>
      </xdr:nvSpPr>
      <xdr:spPr>
        <a:xfrm>
          <a:off x="13435965" y="649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16510</xdr:rowOff>
    </xdr:from>
    <xdr:to xmlns:xdr="http://schemas.openxmlformats.org/drawingml/2006/spreadsheetDrawing">
      <xdr:col>67</xdr:col>
      <xdr:colOff>101600</xdr:colOff>
      <xdr:row>37</xdr:row>
      <xdr:rowOff>118110</xdr:rowOff>
    </xdr:to>
    <xdr:sp macro="" textlink="">
      <xdr:nvSpPr>
        <xdr:cNvPr id="532" name="フローチャート: 判断 531"/>
        <xdr:cNvSpPr/>
      </xdr:nvSpPr>
      <xdr:spPr>
        <a:xfrm>
          <a:off x="12763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109220</xdr:rowOff>
    </xdr:from>
    <xdr:ext cx="531495" cy="255905"/>
    <xdr:sp macro="" textlink="">
      <xdr:nvSpPr>
        <xdr:cNvPr id="533" name="テキスト ボックス 532"/>
        <xdr:cNvSpPr txBox="1"/>
      </xdr:nvSpPr>
      <xdr:spPr>
        <a:xfrm>
          <a:off x="12546965" y="645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114935</xdr:rowOff>
    </xdr:from>
    <xdr:to xmlns:xdr="http://schemas.openxmlformats.org/drawingml/2006/spreadsheetDrawing">
      <xdr:col>85</xdr:col>
      <xdr:colOff>177800</xdr:colOff>
      <xdr:row>34</xdr:row>
      <xdr:rowOff>45085</xdr:rowOff>
    </xdr:to>
    <xdr:sp macro="" textlink="">
      <xdr:nvSpPr>
        <xdr:cNvPr id="539" name="楕円 538"/>
        <xdr:cNvSpPr/>
      </xdr:nvSpPr>
      <xdr:spPr>
        <a:xfrm>
          <a:off x="162687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137795</xdr:rowOff>
    </xdr:from>
    <xdr:ext cx="534670" cy="259080"/>
    <xdr:sp macro="" textlink="">
      <xdr:nvSpPr>
        <xdr:cNvPr id="540" name="消防費該当値テキスト"/>
        <xdr:cNvSpPr txBox="1"/>
      </xdr:nvSpPr>
      <xdr:spPr>
        <a:xfrm>
          <a:off x="16370300" y="562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151765</xdr:rowOff>
    </xdr:from>
    <xdr:to xmlns:xdr="http://schemas.openxmlformats.org/drawingml/2006/spreadsheetDrawing">
      <xdr:col>81</xdr:col>
      <xdr:colOff>101600</xdr:colOff>
      <xdr:row>36</xdr:row>
      <xdr:rowOff>81915</xdr:rowOff>
    </xdr:to>
    <xdr:sp macro="" textlink="">
      <xdr:nvSpPr>
        <xdr:cNvPr id="541" name="楕円 540"/>
        <xdr:cNvSpPr/>
      </xdr:nvSpPr>
      <xdr:spPr>
        <a:xfrm>
          <a:off x="15430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98425</xdr:rowOff>
    </xdr:from>
    <xdr:ext cx="531495" cy="255905"/>
    <xdr:sp macro="" textlink="">
      <xdr:nvSpPr>
        <xdr:cNvPr id="542" name="テキスト ボックス 541"/>
        <xdr:cNvSpPr txBox="1"/>
      </xdr:nvSpPr>
      <xdr:spPr>
        <a:xfrm>
          <a:off x="15213965" y="5927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112395</xdr:rowOff>
    </xdr:from>
    <xdr:to xmlns:xdr="http://schemas.openxmlformats.org/drawingml/2006/spreadsheetDrawing">
      <xdr:col>76</xdr:col>
      <xdr:colOff>165100</xdr:colOff>
      <xdr:row>37</xdr:row>
      <xdr:rowOff>42545</xdr:rowOff>
    </xdr:to>
    <xdr:sp macro="" textlink="">
      <xdr:nvSpPr>
        <xdr:cNvPr id="543" name="楕円 542"/>
        <xdr:cNvSpPr/>
      </xdr:nvSpPr>
      <xdr:spPr>
        <a:xfrm>
          <a:off x="14541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59055</xdr:rowOff>
    </xdr:from>
    <xdr:ext cx="531495" cy="259080"/>
    <xdr:sp macro="" textlink="">
      <xdr:nvSpPr>
        <xdr:cNvPr id="544" name="テキスト ボックス 543"/>
        <xdr:cNvSpPr txBox="1"/>
      </xdr:nvSpPr>
      <xdr:spPr>
        <a:xfrm>
          <a:off x="14324965" y="6059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153035</xdr:rowOff>
    </xdr:from>
    <xdr:to xmlns:xdr="http://schemas.openxmlformats.org/drawingml/2006/spreadsheetDrawing">
      <xdr:col>72</xdr:col>
      <xdr:colOff>38100</xdr:colOff>
      <xdr:row>37</xdr:row>
      <xdr:rowOff>83185</xdr:rowOff>
    </xdr:to>
    <xdr:sp macro="" textlink="">
      <xdr:nvSpPr>
        <xdr:cNvPr id="545" name="楕円 544"/>
        <xdr:cNvSpPr/>
      </xdr:nvSpPr>
      <xdr:spPr>
        <a:xfrm>
          <a:off x="13652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99695</xdr:rowOff>
    </xdr:from>
    <xdr:ext cx="531495" cy="255905"/>
    <xdr:sp macro="" textlink="">
      <xdr:nvSpPr>
        <xdr:cNvPr id="546" name="テキスト ボックス 545"/>
        <xdr:cNvSpPr txBox="1"/>
      </xdr:nvSpPr>
      <xdr:spPr>
        <a:xfrm>
          <a:off x="13435965" y="610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82550</xdr:rowOff>
    </xdr:from>
    <xdr:to xmlns:xdr="http://schemas.openxmlformats.org/drawingml/2006/spreadsheetDrawing">
      <xdr:col>67</xdr:col>
      <xdr:colOff>101600</xdr:colOff>
      <xdr:row>37</xdr:row>
      <xdr:rowOff>12700</xdr:rowOff>
    </xdr:to>
    <xdr:sp macro="" textlink="">
      <xdr:nvSpPr>
        <xdr:cNvPr id="547" name="楕円 546"/>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29210</xdr:rowOff>
    </xdr:from>
    <xdr:ext cx="531495" cy="255905"/>
    <xdr:sp macro="" textlink="">
      <xdr:nvSpPr>
        <xdr:cNvPr id="548" name="テキスト ボックス 547"/>
        <xdr:cNvSpPr txBox="1"/>
      </xdr:nvSpPr>
      <xdr:spPr>
        <a:xfrm>
          <a:off x="12546965" y="602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7" name="テキスト ボックス 556"/>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5905"/>
    <xdr:sp macro="" textlink="">
      <xdr:nvSpPr>
        <xdr:cNvPr id="559" name="テキスト ボックス 558"/>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60" name="直線コネクタ 559"/>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5905"/>
    <xdr:sp macro="" textlink="">
      <xdr:nvSpPr>
        <xdr:cNvPr id="561" name="テキスト ボックス 560"/>
        <xdr:cNvSpPr txBox="1"/>
      </xdr:nvSpPr>
      <xdr:spPr>
        <a:xfrm>
          <a:off x="11914505" y="10113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62" name="直線コネクタ 561"/>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5905"/>
    <xdr:sp macro="" textlink="">
      <xdr:nvSpPr>
        <xdr:cNvPr id="563" name="テキスト ボックス 562"/>
        <xdr:cNvSpPr txBox="1"/>
      </xdr:nvSpPr>
      <xdr:spPr>
        <a:xfrm>
          <a:off x="11914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64" name="直線コネクタ 563"/>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5905"/>
    <xdr:sp macro="" textlink="">
      <xdr:nvSpPr>
        <xdr:cNvPr id="565" name="テキスト ボックス 564"/>
        <xdr:cNvSpPr txBox="1"/>
      </xdr:nvSpPr>
      <xdr:spPr>
        <a:xfrm>
          <a:off x="11914505" y="9541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905"/>
    <xdr:sp macro="" textlink="">
      <xdr:nvSpPr>
        <xdr:cNvPr id="567" name="テキスト ボックス 566"/>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68" name="直線コネクタ 567"/>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54610</xdr:rowOff>
    </xdr:from>
    <xdr:ext cx="531495" cy="255905"/>
    <xdr:sp macro="" textlink="">
      <xdr:nvSpPr>
        <xdr:cNvPr id="569" name="テキスト ボックス 568"/>
        <xdr:cNvSpPr txBox="1"/>
      </xdr:nvSpPr>
      <xdr:spPr>
        <a:xfrm>
          <a:off x="11914505" y="8970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70" name="直線コネクタ 569"/>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50</xdr:row>
      <xdr:rowOff>111760</xdr:rowOff>
    </xdr:from>
    <xdr:ext cx="531495" cy="255905"/>
    <xdr:sp macro="" textlink="">
      <xdr:nvSpPr>
        <xdr:cNvPr id="571" name="テキスト ボックス 570"/>
        <xdr:cNvSpPr txBox="1"/>
      </xdr:nvSpPr>
      <xdr:spPr>
        <a:xfrm>
          <a:off x="11914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72" name="直線コネクタ 571"/>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48</xdr:row>
      <xdr:rowOff>168910</xdr:rowOff>
    </xdr:from>
    <xdr:ext cx="531495" cy="255905"/>
    <xdr:sp macro="" textlink="">
      <xdr:nvSpPr>
        <xdr:cNvPr id="573" name="テキスト ボックス 572"/>
        <xdr:cNvSpPr txBox="1"/>
      </xdr:nvSpPr>
      <xdr:spPr>
        <a:xfrm>
          <a:off x="11914505" y="8398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75" name="テキスト ボックス 574"/>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101600</xdr:rowOff>
    </xdr:from>
    <xdr:to xmlns:xdr="http://schemas.openxmlformats.org/drawingml/2006/spreadsheetDrawing">
      <xdr:col>85</xdr:col>
      <xdr:colOff>126365</xdr:colOff>
      <xdr:row>58</xdr:row>
      <xdr:rowOff>123825</xdr:rowOff>
    </xdr:to>
    <xdr:cxnSp macro="">
      <xdr:nvCxnSpPr>
        <xdr:cNvPr id="577" name="直線コネクタ 576"/>
        <xdr:cNvCxnSpPr/>
      </xdr:nvCxnSpPr>
      <xdr:spPr>
        <a:xfrm flipV="1">
          <a:off x="1631759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127635</xdr:rowOff>
    </xdr:from>
    <xdr:ext cx="534670" cy="259080"/>
    <xdr:sp macro="" textlink="">
      <xdr:nvSpPr>
        <xdr:cNvPr id="578" name="教育費最小値テキスト"/>
        <xdr:cNvSpPr txBox="1"/>
      </xdr:nvSpPr>
      <xdr:spPr>
        <a:xfrm>
          <a:off x="16370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123825</xdr:rowOff>
    </xdr:from>
    <xdr:to xmlns:xdr="http://schemas.openxmlformats.org/drawingml/2006/spreadsheetDrawing">
      <xdr:col>86</xdr:col>
      <xdr:colOff>25400</xdr:colOff>
      <xdr:row>58</xdr:row>
      <xdr:rowOff>123825</xdr:rowOff>
    </xdr:to>
    <xdr:cxnSp macro="">
      <xdr:nvCxnSpPr>
        <xdr:cNvPr id="579" name="直線コネクタ 578"/>
        <xdr:cNvCxnSpPr/>
      </xdr:nvCxnSpPr>
      <xdr:spPr>
        <a:xfrm>
          <a:off x="16230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48260</xdr:rowOff>
    </xdr:from>
    <xdr:ext cx="534670" cy="259080"/>
    <xdr:sp macro="" textlink="">
      <xdr:nvSpPr>
        <xdr:cNvPr id="580" name="教育費最大値テキスト"/>
        <xdr:cNvSpPr txBox="1"/>
      </xdr:nvSpPr>
      <xdr:spPr>
        <a:xfrm>
          <a:off x="16370300" y="844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101600</xdr:rowOff>
    </xdr:from>
    <xdr:to xmlns:xdr="http://schemas.openxmlformats.org/drawingml/2006/spreadsheetDrawing">
      <xdr:col>86</xdr:col>
      <xdr:colOff>25400</xdr:colOff>
      <xdr:row>50</xdr:row>
      <xdr:rowOff>101600</xdr:rowOff>
    </xdr:to>
    <xdr:cxnSp macro="">
      <xdr:nvCxnSpPr>
        <xdr:cNvPr id="581" name="直線コネクタ 580"/>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53</xdr:row>
      <xdr:rowOff>12700</xdr:rowOff>
    </xdr:from>
    <xdr:to xmlns:xdr="http://schemas.openxmlformats.org/drawingml/2006/spreadsheetDrawing">
      <xdr:col>85</xdr:col>
      <xdr:colOff>127000</xdr:colOff>
      <xdr:row>56</xdr:row>
      <xdr:rowOff>29210</xdr:rowOff>
    </xdr:to>
    <xdr:cxnSp macro="">
      <xdr:nvCxnSpPr>
        <xdr:cNvPr id="582" name="直線コネクタ 581"/>
        <xdr:cNvCxnSpPr/>
      </xdr:nvCxnSpPr>
      <xdr:spPr>
        <a:xfrm flipV="1">
          <a:off x="15481300" y="9099550"/>
          <a:ext cx="8382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86360</xdr:rowOff>
    </xdr:from>
    <xdr:ext cx="534670" cy="255905"/>
    <xdr:sp macro="" textlink="">
      <xdr:nvSpPr>
        <xdr:cNvPr id="583" name="教育費平均値テキスト"/>
        <xdr:cNvSpPr txBox="1"/>
      </xdr:nvSpPr>
      <xdr:spPr>
        <a:xfrm>
          <a:off x="16370300" y="95161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107950</xdr:rowOff>
    </xdr:from>
    <xdr:to xmlns:xdr="http://schemas.openxmlformats.org/drawingml/2006/spreadsheetDrawing">
      <xdr:col>85</xdr:col>
      <xdr:colOff>177800</xdr:colOff>
      <xdr:row>56</xdr:row>
      <xdr:rowOff>38100</xdr:rowOff>
    </xdr:to>
    <xdr:sp macro="" textlink="">
      <xdr:nvSpPr>
        <xdr:cNvPr id="584" name="フローチャート: 判断 583"/>
        <xdr:cNvSpPr/>
      </xdr:nvSpPr>
      <xdr:spPr>
        <a:xfrm>
          <a:off x="162687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29210</xdr:rowOff>
    </xdr:from>
    <xdr:to xmlns:xdr="http://schemas.openxmlformats.org/drawingml/2006/spreadsheetDrawing">
      <xdr:col>81</xdr:col>
      <xdr:colOff>50800</xdr:colOff>
      <xdr:row>57</xdr:row>
      <xdr:rowOff>45720</xdr:rowOff>
    </xdr:to>
    <xdr:cxnSp macro="">
      <xdr:nvCxnSpPr>
        <xdr:cNvPr id="585" name="直線コネクタ 584"/>
        <xdr:cNvCxnSpPr/>
      </xdr:nvCxnSpPr>
      <xdr:spPr>
        <a:xfrm flipV="1">
          <a:off x="14592300" y="963041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46990</xdr:rowOff>
    </xdr:from>
    <xdr:to xmlns:xdr="http://schemas.openxmlformats.org/drawingml/2006/spreadsheetDrawing">
      <xdr:col>81</xdr:col>
      <xdr:colOff>101600</xdr:colOff>
      <xdr:row>56</xdr:row>
      <xdr:rowOff>148590</xdr:rowOff>
    </xdr:to>
    <xdr:sp macro="" textlink="">
      <xdr:nvSpPr>
        <xdr:cNvPr id="586" name="フローチャート: 判断 585"/>
        <xdr:cNvSpPr/>
      </xdr:nvSpPr>
      <xdr:spPr>
        <a:xfrm>
          <a:off x="15430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139700</xdr:rowOff>
    </xdr:from>
    <xdr:ext cx="531495" cy="259080"/>
    <xdr:sp macro="" textlink="">
      <xdr:nvSpPr>
        <xdr:cNvPr id="587" name="テキスト ボックス 586"/>
        <xdr:cNvSpPr txBox="1"/>
      </xdr:nvSpPr>
      <xdr:spPr>
        <a:xfrm>
          <a:off x="15213965" y="9740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45720</xdr:rowOff>
    </xdr:from>
    <xdr:to xmlns:xdr="http://schemas.openxmlformats.org/drawingml/2006/spreadsheetDrawing">
      <xdr:col>76</xdr:col>
      <xdr:colOff>114300</xdr:colOff>
      <xdr:row>58</xdr:row>
      <xdr:rowOff>21590</xdr:rowOff>
    </xdr:to>
    <xdr:cxnSp macro="">
      <xdr:nvCxnSpPr>
        <xdr:cNvPr id="588" name="直線コネクタ 587"/>
        <xdr:cNvCxnSpPr/>
      </xdr:nvCxnSpPr>
      <xdr:spPr>
        <a:xfrm flipV="1">
          <a:off x="13703300" y="98183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88265</xdr:rowOff>
    </xdr:from>
    <xdr:to xmlns:xdr="http://schemas.openxmlformats.org/drawingml/2006/spreadsheetDrawing">
      <xdr:col>76</xdr:col>
      <xdr:colOff>165100</xdr:colOff>
      <xdr:row>57</xdr:row>
      <xdr:rowOff>18415</xdr:rowOff>
    </xdr:to>
    <xdr:sp macro="" textlink="">
      <xdr:nvSpPr>
        <xdr:cNvPr id="589" name="フローチャート: 判断 588"/>
        <xdr:cNvSpPr/>
      </xdr:nvSpPr>
      <xdr:spPr>
        <a:xfrm>
          <a:off x="14541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34925</xdr:rowOff>
    </xdr:from>
    <xdr:ext cx="531495" cy="259080"/>
    <xdr:sp macro="" textlink="">
      <xdr:nvSpPr>
        <xdr:cNvPr id="590" name="テキスト ボックス 589"/>
        <xdr:cNvSpPr txBox="1"/>
      </xdr:nvSpPr>
      <xdr:spPr>
        <a:xfrm>
          <a:off x="14324965" y="9464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8255</xdr:rowOff>
    </xdr:from>
    <xdr:to xmlns:xdr="http://schemas.openxmlformats.org/drawingml/2006/spreadsheetDrawing">
      <xdr:col>71</xdr:col>
      <xdr:colOff>177800</xdr:colOff>
      <xdr:row>58</xdr:row>
      <xdr:rowOff>21590</xdr:rowOff>
    </xdr:to>
    <xdr:cxnSp macro="">
      <xdr:nvCxnSpPr>
        <xdr:cNvPr id="591" name="直線コネクタ 590"/>
        <xdr:cNvCxnSpPr/>
      </xdr:nvCxnSpPr>
      <xdr:spPr>
        <a:xfrm>
          <a:off x="12814300" y="978090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132715</xdr:rowOff>
    </xdr:from>
    <xdr:to xmlns:xdr="http://schemas.openxmlformats.org/drawingml/2006/spreadsheetDrawing">
      <xdr:col>72</xdr:col>
      <xdr:colOff>38100</xdr:colOff>
      <xdr:row>57</xdr:row>
      <xdr:rowOff>63500</xdr:rowOff>
    </xdr:to>
    <xdr:sp macro="" textlink="">
      <xdr:nvSpPr>
        <xdr:cNvPr id="592" name="フローチャート: 判断 591"/>
        <xdr:cNvSpPr/>
      </xdr:nvSpPr>
      <xdr:spPr>
        <a:xfrm>
          <a:off x="13652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79375</xdr:rowOff>
    </xdr:from>
    <xdr:ext cx="531495" cy="258445"/>
    <xdr:sp macro="" textlink="">
      <xdr:nvSpPr>
        <xdr:cNvPr id="593" name="テキスト ボックス 592"/>
        <xdr:cNvSpPr txBox="1"/>
      </xdr:nvSpPr>
      <xdr:spPr>
        <a:xfrm>
          <a:off x="13435965" y="9509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77470</xdr:rowOff>
    </xdr:from>
    <xdr:to xmlns:xdr="http://schemas.openxmlformats.org/drawingml/2006/spreadsheetDrawing">
      <xdr:col>67</xdr:col>
      <xdr:colOff>101600</xdr:colOff>
      <xdr:row>57</xdr:row>
      <xdr:rowOff>7620</xdr:rowOff>
    </xdr:to>
    <xdr:sp macro="" textlink="">
      <xdr:nvSpPr>
        <xdr:cNvPr id="594" name="フローチャート: 判断 593"/>
        <xdr:cNvSpPr/>
      </xdr:nvSpPr>
      <xdr:spPr>
        <a:xfrm>
          <a:off x="12763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24130</xdr:rowOff>
    </xdr:from>
    <xdr:ext cx="531495" cy="259080"/>
    <xdr:sp macro="" textlink="">
      <xdr:nvSpPr>
        <xdr:cNvPr id="595" name="テキスト ボックス 594"/>
        <xdr:cNvSpPr txBox="1"/>
      </xdr:nvSpPr>
      <xdr:spPr>
        <a:xfrm>
          <a:off x="12546965" y="9453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52</xdr:row>
      <xdr:rowOff>133350</xdr:rowOff>
    </xdr:from>
    <xdr:to xmlns:xdr="http://schemas.openxmlformats.org/drawingml/2006/spreadsheetDrawing">
      <xdr:col>85</xdr:col>
      <xdr:colOff>177800</xdr:colOff>
      <xdr:row>53</xdr:row>
      <xdr:rowOff>63500</xdr:rowOff>
    </xdr:to>
    <xdr:sp macro="" textlink="">
      <xdr:nvSpPr>
        <xdr:cNvPr id="601" name="楕円 600"/>
        <xdr:cNvSpPr/>
      </xdr:nvSpPr>
      <xdr:spPr>
        <a:xfrm>
          <a:off x="162687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51</xdr:row>
      <xdr:rowOff>156210</xdr:rowOff>
    </xdr:from>
    <xdr:ext cx="534670" cy="255905"/>
    <xdr:sp macro="" textlink="">
      <xdr:nvSpPr>
        <xdr:cNvPr id="602" name="教育費該当値テキスト"/>
        <xdr:cNvSpPr txBox="1"/>
      </xdr:nvSpPr>
      <xdr:spPr>
        <a:xfrm>
          <a:off x="16370300" y="8900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149860</xdr:rowOff>
    </xdr:from>
    <xdr:to xmlns:xdr="http://schemas.openxmlformats.org/drawingml/2006/spreadsheetDrawing">
      <xdr:col>81</xdr:col>
      <xdr:colOff>101600</xdr:colOff>
      <xdr:row>56</xdr:row>
      <xdr:rowOff>80010</xdr:rowOff>
    </xdr:to>
    <xdr:sp macro="" textlink="">
      <xdr:nvSpPr>
        <xdr:cNvPr id="603" name="楕円 602"/>
        <xdr:cNvSpPr/>
      </xdr:nvSpPr>
      <xdr:spPr>
        <a:xfrm>
          <a:off x="154305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96520</xdr:rowOff>
    </xdr:from>
    <xdr:ext cx="531495" cy="259080"/>
    <xdr:sp macro="" textlink="">
      <xdr:nvSpPr>
        <xdr:cNvPr id="604" name="テキスト ボックス 603"/>
        <xdr:cNvSpPr txBox="1"/>
      </xdr:nvSpPr>
      <xdr:spPr>
        <a:xfrm>
          <a:off x="15213965" y="9354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166370</xdr:rowOff>
    </xdr:from>
    <xdr:to xmlns:xdr="http://schemas.openxmlformats.org/drawingml/2006/spreadsheetDrawing">
      <xdr:col>76</xdr:col>
      <xdr:colOff>165100</xdr:colOff>
      <xdr:row>57</xdr:row>
      <xdr:rowOff>96520</xdr:rowOff>
    </xdr:to>
    <xdr:sp macro="" textlink="">
      <xdr:nvSpPr>
        <xdr:cNvPr id="605" name="楕円 604"/>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87630</xdr:rowOff>
    </xdr:from>
    <xdr:ext cx="531495" cy="255905"/>
    <xdr:sp macro="" textlink="">
      <xdr:nvSpPr>
        <xdr:cNvPr id="606" name="テキスト ボックス 605"/>
        <xdr:cNvSpPr txBox="1"/>
      </xdr:nvSpPr>
      <xdr:spPr>
        <a:xfrm>
          <a:off x="14324965" y="9860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142240</xdr:rowOff>
    </xdr:from>
    <xdr:to xmlns:xdr="http://schemas.openxmlformats.org/drawingml/2006/spreadsheetDrawing">
      <xdr:col>72</xdr:col>
      <xdr:colOff>38100</xdr:colOff>
      <xdr:row>58</xdr:row>
      <xdr:rowOff>72390</xdr:rowOff>
    </xdr:to>
    <xdr:sp macro="" textlink="">
      <xdr:nvSpPr>
        <xdr:cNvPr id="607" name="楕円 606"/>
        <xdr:cNvSpPr/>
      </xdr:nvSpPr>
      <xdr:spPr>
        <a:xfrm>
          <a:off x="13652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63500</xdr:rowOff>
    </xdr:from>
    <xdr:ext cx="531495" cy="255905"/>
    <xdr:sp macro="" textlink="">
      <xdr:nvSpPr>
        <xdr:cNvPr id="608" name="テキスト ボックス 607"/>
        <xdr:cNvSpPr txBox="1"/>
      </xdr:nvSpPr>
      <xdr:spPr>
        <a:xfrm>
          <a:off x="13435965" y="100076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59055</xdr:rowOff>
    </xdr:to>
    <xdr:sp macro="" textlink="">
      <xdr:nvSpPr>
        <xdr:cNvPr id="609" name="楕円 608"/>
        <xdr:cNvSpPr/>
      </xdr:nvSpPr>
      <xdr:spPr>
        <a:xfrm>
          <a:off x="12763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50165</xdr:rowOff>
    </xdr:from>
    <xdr:ext cx="531495" cy="259080"/>
    <xdr:sp macro="" textlink="">
      <xdr:nvSpPr>
        <xdr:cNvPr id="610" name="テキスト ボックス 609"/>
        <xdr:cNvSpPr txBox="1"/>
      </xdr:nvSpPr>
      <xdr:spPr>
        <a:xfrm>
          <a:off x="12546965" y="9822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9" name="テキスト ボックス 618"/>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1" name="直線コネクタ 62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22" name="テキスト ボックス 621"/>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3" name="直線コネクタ 62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144145</xdr:rowOff>
    </xdr:from>
    <xdr:ext cx="464185" cy="255905"/>
    <xdr:sp macro="" textlink="">
      <xdr:nvSpPr>
        <xdr:cNvPr id="624" name="テキスト ボックス 623"/>
        <xdr:cNvSpPr txBox="1"/>
      </xdr:nvSpPr>
      <xdr:spPr>
        <a:xfrm>
          <a:off x="11978640" y="1317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5" name="直線コネクタ 62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160655</xdr:rowOff>
    </xdr:from>
    <xdr:ext cx="464185" cy="259080"/>
    <xdr:sp macro="" textlink="">
      <xdr:nvSpPr>
        <xdr:cNvPr id="626" name="テキスト ボックス 625"/>
        <xdr:cNvSpPr txBox="1"/>
      </xdr:nvSpPr>
      <xdr:spPr>
        <a:xfrm>
          <a:off x="11978640" y="1284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7" name="直線コネクタ 62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6350</xdr:rowOff>
    </xdr:from>
    <xdr:ext cx="464185" cy="255905"/>
    <xdr:sp macro="" textlink="">
      <xdr:nvSpPr>
        <xdr:cNvPr id="628" name="テキスト ボックス 627"/>
        <xdr:cNvSpPr txBox="1"/>
      </xdr:nvSpPr>
      <xdr:spPr>
        <a:xfrm>
          <a:off x="11978640" y="12522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9" name="直線コネクタ 62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0" name="テキスト ボックス 629"/>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1" name="直線コネクタ 63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2" name="テキスト ボックス 631"/>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34" name="テキスト ボックス 633"/>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xdr:rowOff>
    </xdr:from>
    <xdr:to xmlns:xdr="http://schemas.openxmlformats.org/drawingml/2006/spreadsheetDrawing">
      <xdr:col>85</xdr:col>
      <xdr:colOff>126365</xdr:colOff>
      <xdr:row>79</xdr:row>
      <xdr:rowOff>99060</xdr:rowOff>
    </xdr:to>
    <xdr:cxnSp macro="">
      <xdr:nvCxnSpPr>
        <xdr:cNvPr id="636" name="直線コネクタ 635"/>
        <xdr:cNvCxnSpPr/>
      </xdr:nvCxnSpPr>
      <xdr:spPr>
        <a:xfrm flipV="1">
          <a:off x="1631759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8" name="直線コネクタ 63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123825</xdr:rowOff>
    </xdr:from>
    <xdr:ext cx="534670" cy="255905"/>
    <xdr:sp macro="" textlink="">
      <xdr:nvSpPr>
        <xdr:cNvPr id="639" name="災害復旧費最大値テキスト"/>
        <xdr:cNvSpPr txBox="1"/>
      </xdr:nvSpPr>
      <xdr:spPr>
        <a:xfrm>
          <a:off x="16370300" y="119538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xdr:rowOff>
    </xdr:from>
    <xdr:to xmlns:xdr="http://schemas.openxmlformats.org/drawingml/2006/spreadsheetDrawing">
      <xdr:col>86</xdr:col>
      <xdr:colOff>25400</xdr:colOff>
      <xdr:row>71</xdr:row>
      <xdr:rowOff>6350</xdr:rowOff>
    </xdr:to>
    <xdr:cxnSp macro="">
      <xdr:nvCxnSpPr>
        <xdr:cNvPr id="640" name="直線コネクタ 639"/>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77470</xdr:rowOff>
    </xdr:from>
    <xdr:to xmlns:xdr="http://schemas.openxmlformats.org/drawingml/2006/spreadsheetDrawing">
      <xdr:col>85</xdr:col>
      <xdr:colOff>127000</xdr:colOff>
      <xdr:row>74</xdr:row>
      <xdr:rowOff>14605</xdr:rowOff>
    </xdr:to>
    <xdr:cxnSp macro="">
      <xdr:nvCxnSpPr>
        <xdr:cNvPr id="641" name="直線コネクタ 640"/>
        <xdr:cNvCxnSpPr/>
      </xdr:nvCxnSpPr>
      <xdr:spPr>
        <a:xfrm flipV="1">
          <a:off x="15481300" y="12421870"/>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469900" cy="259080"/>
    <xdr:sp macro="" textlink="">
      <xdr:nvSpPr>
        <xdr:cNvPr id="642" name="災害復旧費平均値テキスト"/>
        <xdr:cNvSpPr txBox="1"/>
      </xdr:nvSpPr>
      <xdr:spPr>
        <a:xfrm>
          <a:off x="16370300" y="13456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104775</xdr:rowOff>
    </xdr:from>
    <xdr:to xmlns:xdr="http://schemas.openxmlformats.org/drawingml/2006/spreadsheetDrawing">
      <xdr:col>85</xdr:col>
      <xdr:colOff>177800</xdr:colOff>
      <xdr:row>79</xdr:row>
      <xdr:rowOff>34925</xdr:rowOff>
    </xdr:to>
    <xdr:sp macro="" textlink="">
      <xdr:nvSpPr>
        <xdr:cNvPr id="643" name="フローチャート: 判断 642"/>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14605</xdr:rowOff>
    </xdr:from>
    <xdr:to xmlns:xdr="http://schemas.openxmlformats.org/drawingml/2006/spreadsheetDrawing">
      <xdr:col>81</xdr:col>
      <xdr:colOff>50800</xdr:colOff>
      <xdr:row>78</xdr:row>
      <xdr:rowOff>57150</xdr:rowOff>
    </xdr:to>
    <xdr:cxnSp macro="">
      <xdr:nvCxnSpPr>
        <xdr:cNvPr id="644" name="直線コネクタ 643"/>
        <xdr:cNvCxnSpPr/>
      </xdr:nvCxnSpPr>
      <xdr:spPr>
        <a:xfrm flipV="1">
          <a:off x="14592300" y="12701905"/>
          <a:ext cx="8890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99060</xdr:rowOff>
    </xdr:from>
    <xdr:to xmlns:xdr="http://schemas.openxmlformats.org/drawingml/2006/spreadsheetDrawing">
      <xdr:col>81</xdr:col>
      <xdr:colOff>101600</xdr:colOff>
      <xdr:row>79</xdr:row>
      <xdr:rowOff>29210</xdr:rowOff>
    </xdr:to>
    <xdr:sp macro="" textlink="">
      <xdr:nvSpPr>
        <xdr:cNvPr id="645" name="フローチャート: 判断 644"/>
        <xdr:cNvSpPr/>
      </xdr:nvSpPr>
      <xdr:spPr>
        <a:xfrm>
          <a:off x="154305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20320</xdr:rowOff>
    </xdr:from>
    <xdr:ext cx="466725" cy="255905"/>
    <xdr:sp macro="" textlink="">
      <xdr:nvSpPr>
        <xdr:cNvPr id="646" name="テキスト ボックス 645"/>
        <xdr:cNvSpPr txBox="1"/>
      </xdr:nvSpPr>
      <xdr:spPr>
        <a:xfrm>
          <a:off x="15246350" y="13564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57150</xdr:rowOff>
    </xdr:from>
    <xdr:to xmlns:xdr="http://schemas.openxmlformats.org/drawingml/2006/spreadsheetDrawing">
      <xdr:col>76</xdr:col>
      <xdr:colOff>114300</xdr:colOff>
      <xdr:row>79</xdr:row>
      <xdr:rowOff>22225</xdr:rowOff>
    </xdr:to>
    <xdr:cxnSp macro="">
      <xdr:nvCxnSpPr>
        <xdr:cNvPr id="647" name="直線コネクタ 646"/>
        <xdr:cNvCxnSpPr/>
      </xdr:nvCxnSpPr>
      <xdr:spPr>
        <a:xfrm flipV="1">
          <a:off x="13703300" y="1343025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135255</xdr:rowOff>
    </xdr:from>
    <xdr:to xmlns:xdr="http://schemas.openxmlformats.org/drawingml/2006/spreadsheetDrawing">
      <xdr:col>76</xdr:col>
      <xdr:colOff>165100</xdr:colOff>
      <xdr:row>79</xdr:row>
      <xdr:rowOff>65405</xdr:rowOff>
    </xdr:to>
    <xdr:sp macro="" textlink="">
      <xdr:nvSpPr>
        <xdr:cNvPr id="648" name="フローチャート: 判断 647"/>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56515</xdr:rowOff>
    </xdr:from>
    <xdr:ext cx="378460" cy="258445"/>
    <xdr:sp macro="" textlink="">
      <xdr:nvSpPr>
        <xdr:cNvPr id="649" name="テキスト ボックス 648"/>
        <xdr:cNvSpPr txBox="1"/>
      </xdr:nvSpPr>
      <xdr:spPr>
        <a:xfrm>
          <a:off x="14403070" y="13601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41275</xdr:rowOff>
    </xdr:from>
    <xdr:to xmlns:xdr="http://schemas.openxmlformats.org/drawingml/2006/spreadsheetDrawing">
      <xdr:col>71</xdr:col>
      <xdr:colOff>177800</xdr:colOff>
      <xdr:row>79</xdr:row>
      <xdr:rowOff>22225</xdr:rowOff>
    </xdr:to>
    <xdr:cxnSp macro="">
      <xdr:nvCxnSpPr>
        <xdr:cNvPr id="650" name="直線コネクタ 649"/>
        <xdr:cNvCxnSpPr/>
      </xdr:nvCxnSpPr>
      <xdr:spPr>
        <a:xfrm>
          <a:off x="12814300" y="134143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73025</xdr:rowOff>
    </xdr:from>
    <xdr:to xmlns:xdr="http://schemas.openxmlformats.org/drawingml/2006/spreadsheetDrawing">
      <xdr:col>72</xdr:col>
      <xdr:colOff>38100</xdr:colOff>
      <xdr:row>79</xdr:row>
      <xdr:rowOff>3175</xdr:rowOff>
    </xdr:to>
    <xdr:sp macro="" textlink="">
      <xdr:nvSpPr>
        <xdr:cNvPr id="651" name="フローチャート: 判断 650"/>
        <xdr:cNvSpPr/>
      </xdr:nvSpPr>
      <xdr:spPr>
        <a:xfrm>
          <a:off x="13652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19685</xdr:rowOff>
    </xdr:from>
    <xdr:ext cx="466725" cy="255905"/>
    <xdr:sp macro="" textlink="">
      <xdr:nvSpPr>
        <xdr:cNvPr id="652" name="テキスト ボックス 651"/>
        <xdr:cNvSpPr txBox="1"/>
      </xdr:nvSpPr>
      <xdr:spPr>
        <a:xfrm>
          <a:off x="13468350" y="13221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64770</xdr:rowOff>
    </xdr:from>
    <xdr:to xmlns:xdr="http://schemas.openxmlformats.org/drawingml/2006/spreadsheetDrawing">
      <xdr:col>67</xdr:col>
      <xdr:colOff>101600</xdr:colOff>
      <xdr:row>77</xdr:row>
      <xdr:rowOff>166370</xdr:rowOff>
    </xdr:to>
    <xdr:sp macro="" textlink="">
      <xdr:nvSpPr>
        <xdr:cNvPr id="653" name="フローチャート: 判断 652"/>
        <xdr:cNvSpPr/>
      </xdr:nvSpPr>
      <xdr:spPr>
        <a:xfrm>
          <a:off x="12763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11430</xdr:rowOff>
    </xdr:from>
    <xdr:ext cx="466725" cy="259080"/>
    <xdr:sp macro="" textlink="">
      <xdr:nvSpPr>
        <xdr:cNvPr id="654" name="テキスト ボックス 653"/>
        <xdr:cNvSpPr txBox="1"/>
      </xdr:nvSpPr>
      <xdr:spPr>
        <a:xfrm>
          <a:off x="12579350" y="13041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26670</xdr:rowOff>
    </xdr:from>
    <xdr:to xmlns:xdr="http://schemas.openxmlformats.org/drawingml/2006/spreadsheetDrawing">
      <xdr:col>85</xdr:col>
      <xdr:colOff>177800</xdr:colOff>
      <xdr:row>72</xdr:row>
      <xdr:rowOff>128270</xdr:rowOff>
    </xdr:to>
    <xdr:sp macro="" textlink="">
      <xdr:nvSpPr>
        <xdr:cNvPr id="660" name="楕円 659"/>
        <xdr:cNvSpPr/>
      </xdr:nvSpPr>
      <xdr:spPr>
        <a:xfrm>
          <a:off x="16268700" y="12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49530</xdr:rowOff>
    </xdr:from>
    <xdr:ext cx="534670" cy="259080"/>
    <xdr:sp macro="" textlink="">
      <xdr:nvSpPr>
        <xdr:cNvPr id="661" name="災害復旧費該当値テキスト"/>
        <xdr:cNvSpPr txBox="1"/>
      </xdr:nvSpPr>
      <xdr:spPr>
        <a:xfrm>
          <a:off x="16370300" y="1222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135255</xdr:rowOff>
    </xdr:from>
    <xdr:to xmlns:xdr="http://schemas.openxmlformats.org/drawingml/2006/spreadsheetDrawing">
      <xdr:col>81</xdr:col>
      <xdr:colOff>101600</xdr:colOff>
      <xdr:row>74</xdr:row>
      <xdr:rowOff>65405</xdr:rowOff>
    </xdr:to>
    <xdr:sp macro="" textlink="">
      <xdr:nvSpPr>
        <xdr:cNvPr id="662" name="楕円 661"/>
        <xdr:cNvSpPr/>
      </xdr:nvSpPr>
      <xdr:spPr>
        <a:xfrm>
          <a:off x="15430500" y="126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72</xdr:row>
      <xdr:rowOff>81915</xdr:rowOff>
    </xdr:from>
    <xdr:ext cx="466725" cy="259080"/>
    <xdr:sp macro="" textlink="">
      <xdr:nvSpPr>
        <xdr:cNvPr id="663" name="テキスト ボックス 662"/>
        <xdr:cNvSpPr txBox="1"/>
      </xdr:nvSpPr>
      <xdr:spPr>
        <a:xfrm>
          <a:off x="15246350" y="12426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6350</xdr:rowOff>
    </xdr:from>
    <xdr:to xmlns:xdr="http://schemas.openxmlformats.org/drawingml/2006/spreadsheetDrawing">
      <xdr:col>76</xdr:col>
      <xdr:colOff>165100</xdr:colOff>
      <xdr:row>78</xdr:row>
      <xdr:rowOff>107950</xdr:rowOff>
    </xdr:to>
    <xdr:sp macro="" textlink="">
      <xdr:nvSpPr>
        <xdr:cNvPr id="664" name="楕円 663"/>
        <xdr:cNvSpPr/>
      </xdr:nvSpPr>
      <xdr:spPr>
        <a:xfrm>
          <a:off x="14541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124460</xdr:rowOff>
    </xdr:from>
    <xdr:ext cx="466725" cy="259080"/>
    <xdr:sp macro="" textlink="">
      <xdr:nvSpPr>
        <xdr:cNvPr id="665" name="テキスト ボックス 664"/>
        <xdr:cNvSpPr txBox="1"/>
      </xdr:nvSpPr>
      <xdr:spPr>
        <a:xfrm>
          <a:off x="14357350" y="13154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143510</xdr:rowOff>
    </xdr:from>
    <xdr:to xmlns:xdr="http://schemas.openxmlformats.org/drawingml/2006/spreadsheetDrawing">
      <xdr:col>72</xdr:col>
      <xdr:colOff>38100</xdr:colOff>
      <xdr:row>79</xdr:row>
      <xdr:rowOff>73025</xdr:rowOff>
    </xdr:to>
    <xdr:sp macro="" textlink="">
      <xdr:nvSpPr>
        <xdr:cNvPr id="666" name="楕円 665"/>
        <xdr:cNvSpPr/>
      </xdr:nvSpPr>
      <xdr:spPr>
        <a:xfrm>
          <a:off x="13652500" y="13516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64135</xdr:rowOff>
    </xdr:from>
    <xdr:ext cx="378460" cy="255905"/>
    <xdr:sp macro="" textlink="">
      <xdr:nvSpPr>
        <xdr:cNvPr id="667" name="テキスト ボックス 666"/>
        <xdr:cNvSpPr txBox="1"/>
      </xdr:nvSpPr>
      <xdr:spPr>
        <a:xfrm>
          <a:off x="13514070" y="136086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161925</xdr:rowOff>
    </xdr:from>
    <xdr:to xmlns:xdr="http://schemas.openxmlformats.org/drawingml/2006/spreadsheetDrawing">
      <xdr:col>67</xdr:col>
      <xdr:colOff>101600</xdr:colOff>
      <xdr:row>78</xdr:row>
      <xdr:rowOff>92075</xdr:rowOff>
    </xdr:to>
    <xdr:sp macro="" textlink="">
      <xdr:nvSpPr>
        <xdr:cNvPr id="668" name="楕円 667"/>
        <xdr:cNvSpPr/>
      </xdr:nvSpPr>
      <xdr:spPr>
        <a:xfrm>
          <a:off x="12763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83185</xdr:rowOff>
    </xdr:from>
    <xdr:ext cx="466725" cy="259080"/>
    <xdr:sp macro="" textlink="">
      <xdr:nvSpPr>
        <xdr:cNvPr id="669" name="テキスト ボックス 668"/>
        <xdr:cNvSpPr txBox="1"/>
      </xdr:nvSpPr>
      <xdr:spPr>
        <a:xfrm>
          <a:off x="12579350" y="13456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8" name="テキスト ボックス 677"/>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745" cy="255905"/>
    <xdr:sp macro="" textlink="">
      <xdr:nvSpPr>
        <xdr:cNvPr id="680" name="テキスト ボックス 679"/>
        <xdr:cNvSpPr txBox="1"/>
      </xdr:nvSpPr>
      <xdr:spPr>
        <a:xfrm>
          <a:off x="12197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168910</xdr:rowOff>
    </xdr:from>
    <xdr:ext cx="531495" cy="255905"/>
    <xdr:sp macro="" textlink="">
      <xdr:nvSpPr>
        <xdr:cNvPr id="682" name="テキスト ボックス 681"/>
        <xdr:cNvSpPr txBox="1"/>
      </xdr:nvSpPr>
      <xdr:spPr>
        <a:xfrm>
          <a:off x="11914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84" name="テキスト ボックス 683"/>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5905"/>
    <xdr:sp macro="" textlink="">
      <xdr:nvSpPr>
        <xdr:cNvPr id="686" name="テキスト ボックス 685"/>
        <xdr:cNvSpPr txBox="1"/>
      </xdr:nvSpPr>
      <xdr:spPr>
        <a:xfrm>
          <a:off x="11914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5905"/>
    <xdr:sp macro="" textlink="">
      <xdr:nvSpPr>
        <xdr:cNvPr id="688" name="テキスト ボックス 687"/>
        <xdr:cNvSpPr txBox="1"/>
      </xdr:nvSpPr>
      <xdr:spPr>
        <a:xfrm>
          <a:off x="11914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90" name="テキスト ボックス 689"/>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41275</xdr:rowOff>
    </xdr:from>
    <xdr:to xmlns:xdr="http://schemas.openxmlformats.org/drawingml/2006/spreadsheetDrawing">
      <xdr:col>85</xdr:col>
      <xdr:colOff>126365</xdr:colOff>
      <xdr:row>99</xdr:row>
      <xdr:rowOff>39370</xdr:rowOff>
    </xdr:to>
    <xdr:cxnSp macro="">
      <xdr:nvCxnSpPr>
        <xdr:cNvPr id="692" name="直線コネクタ 691"/>
        <xdr:cNvCxnSpPr/>
      </xdr:nvCxnSpPr>
      <xdr:spPr>
        <a:xfrm flipV="1">
          <a:off x="1631759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534670" cy="255905"/>
    <xdr:sp macro="" textlink="">
      <xdr:nvSpPr>
        <xdr:cNvPr id="693" name="公債費最小値テキスト"/>
        <xdr:cNvSpPr txBox="1"/>
      </xdr:nvSpPr>
      <xdr:spPr>
        <a:xfrm>
          <a:off x="16370300" y="170167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94" name="直線コネクタ 693"/>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159385</xdr:rowOff>
    </xdr:from>
    <xdr:ext cx="534670" cy="258445"/>
    <xdr:sp macro="" textlink="">
      <xdr:nvSpPr>
        <xdr:cNvPr id="695" name="公債費最大値テキスト"/>
        <xdr:cNvSpPr txBox="1"/>
      </xdr:nvSpPr>
      <xdr:spPr>
        <a:xfrm>
          <a:off x="16370300" y="15589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41275</xdr:rowOff>
    </xdr:from>
    <xdr:to xmlns:xdr="http://schemas.openxmlformats.org/drawingml/2006/spreadsheetDrawing">
      <xdr:col>86</xdr:col>
      <xdr:colOff>25400</xdr:colOff>
      <xdr:row>92</xdr:row>
      <xdr:rowOff>41275</xdr:rowOff>
    </xdr:to>
    <xdr:cxnSp macro="">
      <xdr:nvCxnSpPr>
        <xdr:cNvPr id="696" name="直線コネクタ 695"/>
        <xdr:cNvCxnSpPr/>
      </xdr:nvCxnSpPr>
      <xdr:spPr>
        <a:xfrm>
          <a:off x="16230600" y="1581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96520</xdr:rowOff>
    </xdr:from>
    <xdr:to xmlns:xdr="http://schemas.openxmlformats.org/drawingml/2006/spreadsheetDrawing">
      <xdr:col>85</xdr:col>
      <xdr:colOff>127000</xdr:colOff>
      <xdr:row>94</xdr:row>
      <xdr:rowOff>6350</xdr:rowOff>
    </xdr:to>
    <xdr:cxnSp macro="">
      <xdr:nvCxnSpPr>
        <xdr:cNvPr id="697" name="直線コネクタ 696"/>
        <xdr:cNvCxnSpPr/>
      </xdr:nvCxnSpPr>
      <xdr:spPr>
        <a:xfrm>
          <a:off x="15481300" y="1604137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xdr:rowOff>
    </xdr:from>
    <xdr:ext cx="534670" cy="259080"/>
    <xdr:sp macro="" textlink="">
      <xdr:nvSpPr>
        <xdr:cNvPr id="698" name="公債費平均値テキスト"/>
        <xdr:cNvSpPr txBox="1"/>
      </xdr:nvSpPr>
      <xdr:spPr>
        <a:xfrm>
          <a:off x="16370300" y="16475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38100</xdr:rowOff>
    </xdr:from>
    <xdr:to xmlns:xdr="http://schemas.openxmlformats.org/drawingml/2006/spreadsheetDrawing">
      <xdr:col>85</xdr:col>
      <xdr:colOff>177800</xdr:colOff>
      <xdr:row>96</xdr:row>
      <xdr:rowOff>139700</xdr:rowOff>
    </xdr:to>
    <xdr:sp macro="" textlink="">
      <xdr:nvSpPr>
        <xdr:cNvPr id="699" name="フローチャート: 判断 698"/>
        <xdr:cNvSpPr/>
      </xdr:nvSpPr>
      <xdr:spPr>
        <a:xfrm>
          <a:off x="162687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31750</xdr:rowOff>
    </xdr:from>
    <xdr:to xmlns:xdr="http://schemas.openxmlformats.org/drawingml/2006/spreadsheetDrawing">
      <xdr:col>81</xdr:col>
      <xdr:colOff>50800</xdr:colOff>
      <xdr:row>93</xdr:row>
      <xdr:rowOff>96520</xdr:rowOff>
    </xdr:to>
    <xdr:cxnSp macro="">
      <xdr:nvCxnSpPr>
        <xdr:cNvPr id="700" name="直線コネクタ 699"/>
        <xdr:cNvCxnSpPr/>
      </xdr:nvCxnSpPr>
      <xdr:spPr>
        <a:xfrm>
          <a:off x="14592300" y="159766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31750</xdr:rowOff>
    </xdr:from>
    <xdr:to xmlns:xdr="http://schemas.openxmlformats.org/drawingml/2006/spreadsheetDrawing">
      <xdr:col>81</xdr:col>
      <xdr:colOff>101600</xdr:colOff>
      <xdr:row>96</xdr:row>
      <xdr:rowOff>133350</xdr:rowOff>
    </xdr:to>
    <xdr:sp macro="" textlink="">
      <xdr:nvSpPr>
        <xdr:cNvPr id="701" name="フローチャート: 判断 700"/>
        <xdr:cNvSpPr/>
      </xdr:nvSpPr>
      <xdr:spPr>
        <a:xfrm>
          <a:off x="15430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124460</xdr:rowOff>
    </xdr:from>
    <xdr:ext cx="531495" cy="259080"/>
    <xdr:sp macro="" textlink="">
      <xdr:nvSpPr>
        <xdr:cNvPr id="702" name="テキスト ボックス 701"/>
        <xdr:cNvSpPr txBox="1"/>
      </xdr:nvSpPr>
      <xdr:spPr>
        <a:xfrm>
          <a:off x="15213965" y="1658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132715</xdr:rowOff>
    </xdr:from>
    <xdr:to xmlns:xdr="http://schemas.openxmlformats.org/drawingml/2006/spreadsheetDrawing">
      <xdr:col>76</xdr:col>
      <xdr:colOff>114300</xdr:colOff>
      <xdr:row>93</xdr:row>
      <xdr:rowOff>31750</xdr:rowOff>
    </xdr:to>
    <xdr:cxnSp macro="">
      <xdr:nvCxnSpPr>
        <xdr:cNvPr id="703" name="直線コネクタ 702"/>
        <xdr:cNvCxnSpPr/>
      </xdr:nvCxnSpPr>
      <xdr:spPr>
        <a:xfrm>
          <a:off x="13703300" y="159061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29210</xdr:rowOff>
    </xdr:from>
    <xdr:to xmlns:xdr="http://schemas.openxmlformats.org/drawingml/2006/spreadsheetDrawing">
      <xdr:col>76</xdr:col>
      <xdr:colOff>165100</xdr:colOff>
      <xdr:row>96</xdr:row>
      <xdr:rowOff>130810</xdr:rowOff>
    </xdr:to>
    <xdr:sp macro="" textlink="">
      <xdr:nvSpPr>
        <xdr:cNvPr id="704" name="フローチャート: 判断 703"/>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121920</xdr:rowOff>
    </xdr:from>
    <xdr:ext cx="531495" cy="255905"/>
    <xdr:sp macro="" textlink="">
      <xdr:nvSpPr>
        <xdr:cNvPr id="705" name="テキスト ボックス 704"/>
        <xdr:cNvSpPr txBox="1"/>
      </xdr:nvSpPr>
      <xdr:spPr>
        <a:xfrm>
          <a:off x="14324965" y="165811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132715</xdr:rowOff>
    </xdr:from>
    <xdr:to xmlns:xdr="http://schemas.openxmlformats.org/drawingml/2006/spreadsheetDrawing">
      <xdr:col>71</xdr:col>
      <xdr:colOff>177800</xdr:colOff>
      <xdr:row>92</xdr:row>
      <xdr:rowOff>138430</xdr:rowOff>
    </xdr:to>
    <xdr:cxnSp macro="">
      <xdr:nvCxnSpPr>
        <xdr:cNvPr id="706" name="直線コネクタ 705"/>
        <xdr:cNvCxnSpPr/>
      </xdr:nvCxnSpPr>
      <xdr:spPr>
        <a:xfrm flipV="1">
          <a:off x="12814300" y="159061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33020</xdr:rowOff>
    </xdr:from>
    <xdr:to xmlns:xdr="http://schemas.openxmlformats.org/drawingml/2006/spreadsheetDrawing">
      <xdr:col>72</xdr:col>
      <xdr:colOff>38100</xdr:colOff>
      <xdr:row>96</xdr:row>
      <xdr:rowOff>134620</xdr:rowOff>
    </xdr:to>
    <xdr:sp macro="" textlink="">
      <xdr:nvSpPr>
        <xdr:cNvPr id="707" name="フローチャート: 判断 706"/>
        <xdr:cNvSpPr/>
      </xdr:nvSpPr>
      <xdr:spPr>
        <a:xfrm>
          <a:off x="136525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125730</xdr:rowOff>
    </xdr:from>
    <xdr:ext cx="531495" cy="259080"/>
    <xdr:sp macro="" textlink="">
      <xdr:nvSpPr>
        <xdr:cNvPr id="708" name="テキスト ボックス 707"/>
        <xdr:cNvSpPr txBox="1"/>
      </xdr:nvSpPr>
      <xdr:spPr>
        <a:xfrm>
          <a:off x="13435965" y="16584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9" name="フローチャート: 判断 708"/>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142240</xdr:rowOff>
    </xdr:from>
    <xdr:ext cx="531495" cy="259080"/>
    <xdr:sp macro="" textlink="">
      <xdr:nvSpPr>
        <xdr:cNvPr id="710" name="テキスト ボックス 709"/>
        <xdr:cNvSpPr txBox="1"/>
      </xdr:nvSpPr>
      <xdr:spPr>
        <a:xfrm>
          <a:off x="12546965" y="16601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127000</xdr:rowOff>
    </xdr:from>
    <xdr:to xmlns:xdr="http://schemas.openxmlformats.org/drawingml/2006/spreadsheetDrawing">
      <xdr:col>85</xdr:col>
      <xdr:colOff>177800</xdr:colOff>
      <xdr:row>94</xdr:row>
      <xdr:rowOff>57150</xdr:rowOff>
    </xdr:to>
    <xdr:sp macro="" textlink="">
      <xdr:nvSpPr>
        <xdr:cNvPr id="716" name="楕円 715"/>
        <xdr:cNvSpPr/>
      </xdr:nvSpPr>
      <xdr:spPr>
        <a:xfrm>
          <a:off x="162687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149860</xdr:rowOff>
    </xdr:from>
    <xdr:ext cx="534670" cy="259080"/>
    <xdr:sp macro="" textlink="">
      <xdr:nvSpPr>
        <xdr:cNvPr id="717" name="公債費該当値テキスト"/>
        <xdr:cNvSpPr txBox="1"/>
      </xdr:nvSpPr>
      <xdr:spPr>
        <a:xfrm>
          <a:off x="16370300" y="15923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45720</xdr:rowOff>
    </xdr:from>
    <xdr:to xmlns:xdr="http://schemas.openxmlformats.org/drawingml/2006/spreadsheetDrawing">
      <xdr:col>81</xdr:col>
      <xdr:colOff>101600</xdr:colOff>
      <xdr:row>93</xdr:row>
      <xdr:rowOff>147320</xdr:rowOff>
    </xdr:to>
    <xdr:sp macro="" textlink="">
      <xdr:nvSpPr>
        <xdr:cNvPr id="718" name="楕円 717"/>
        <xdr:cNvSpPr/>
      </xdr:nvSpPr>
      <xdr:spPr>
        <a:xfrm>
          <a:off x="1543050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163830</xdr:rowOff>
    </xdr:from>
    <xdr:ext cx="531495" cy="259080"/>
    <xdr:sp macro="" textlink="">
      <xdr:nvSpPr>
        <xdr:cNvPr id="719" name="テキスト ボックス 718"/>
        <xdr:cNvSpPr txBox="1"/>
      </xdr:nvSpPr>
      <xdr:spPr>
        <a:xfrm>
          <a:off x="15213965" y="15765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152400</xdr:rowOff>
    </xdr:from>
    <xdr:to xmlns:xdr="http://schemas.openxmlformats.org/drawingml/2006/spreadsheetDrawing">
      <xdr:col>76</xdr:col>
      <xdr:colOff>165100</xdr:colOff>
      <xdr:row>93</xdr:row>
      <xdr:rowOff>82550</xdr:rowOff>
    </xdr:to>
    <xdr:sp macro="" textlink="">
      <xdr:nvSpPr>
        <xdr:cNvPr id="720" name="楕円 719"/>
        <xdr:cNvSpPr/>
      </xdr:nvSpPr>
      <xdr:spPr>
        <a:xfrm>
          <a:off x="14541500" y="159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99060</xdr:rowOff>
    </xdr:from>
    <xdr:ext cx="531495" cy="255905"/>
    <xdr:sp macro="" textlink="">
      <xdr:nvSpPr>
        <xdr:cNvPr id="721" name="テキスト ボックス 720"/>
        <xdr:cNvSpPr txBox="1"/>
      </xdr:nvSpPr>
      <xdr:spPr>
        <a:xfrm>
          <a:off x="14324965" y="1570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81915</xdr:rowOff>
    </xdr:from>
    <xdr:to xmlns:xdr="http://schemas.openxmlformats.org/drawingml/2006/spreadsheetDrawing">
      <xdr:col>72</xdr:col>
      <xdr:colOff>38100</xdr:colOff>
      <xdr:row>93</xdr:row>
      <xdr:rowOff>12065</xdr:rowOff>
    </xdr:to>
    <xdr:sp macro="" textlink="">
      <xdr:nvSpPr>
        <xdr:cNvPr id="722" name="楕円 721"/>
        <xdr:cNvSpPr/>
      </xdr:nvSpPr>
      <xdr:spPr>
        <a:xfrm>
          <a:off x="13652500" y="158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29210</xdr:rowOff>
    </xdr:from>
    <xdr:ext cx="531495" cy="255905"/>
    <xdr:sp macro="" textlink="">
      <xdr:nvSpPr>
        <xdr:cNvPr id="723" name="テキスト ボックス 722"/>
        <xdr:cNvSpPr txBox="1"/>
      </xdr:nvSpPr>
      <xdr:spPr>
        <a:xfrm>
          <a:off x="13435965" y="15631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87630</xdr:rowOff>
    </xdr:from>
    <xdr:to xmlns:xdr="http://schemas.openxmlformats.org/drawingml/2006/spreadsheetDrawing">
      <xdr:col>67</xdr:col>
      <xdr:colOff>101600</xdr:colOff>
      <xdr:row>93</xdr:row>
      <xdr:rowOff>17780</xdr:rowOff>
    </xdr:to>
    <xdr:sp macro="" textlink="">
      <xdr:nvSpPr>
        <xdr:cNvPr id="724" name="楕円 723"/>
        <xdr:cNvSpPr/>
      </xdr:nvSpPr>
      <xdr:spPr>
        <a:xfrm>
          <a:off x="12763500" y="158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34290</xdr:rowOff>
    </xdr:from>
    <xdr:ext cx="531495" cy="259080"/>
    <xdr:sp macro="" textlink="">
      <xdr:nvSpPr>
        <xdr:cNvPr id="725" name="テキスト ボックス 724"/>
        <xdr:cNvSpPr txBox="1"/>
      </xdr:nvSpPr>
      <xdr:spPr>
        <a:xfrm>
          <a:off x="12546965" y="15636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4" name="テキスト ボックス 733"/>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6" name="直線コネクタ 73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37" name="テキスト ボックス 736"/>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8" name="直線コネクタ 73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39" name="テキスト ボックス 738"/>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0" name="直線コネクタ 73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41" name="テキスト ボックス 740"/>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2" name="直線コネクタ 74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43" name="テキスト ボックス 742"/>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4" name="直線コネクタ 74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4185" cy="259080"/>
    <xdr:sp macro="" textlink="">
      <xdr:nvSpPr>
        <xdr:cNvPr id="745" name="テキスト ボックス 744"/>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47" name="テキスト ボックス 746"/>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92075</xdr:rowOff>
    </xdr:from>
    <xdr:to xmlns:xdr="http://schemas.openxmlformats.org/drawingml/2006/spreadsheetDrawing">
      <xdr:col>116</xdr:col>
      <xdr:colOff>62865</xdr:colOff>
      <xdr:row>39</xdr:row>
      <xdr:rowOff>44450</xdr:rowOff>
    </xdr:to>
    <xdr:cxnSp macro="">
      <xdr:nvCxnSpPr>
        <xdr:cNvPr id="749" name="直線コネクタ 748"/>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50"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1" name="直線コネクタ 75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38735</xdr:rowOff>
    </xdr:from>
    <xdr:ext cx="469900" cy="259080"/>
    <xdr:sp macro="" textlink="">
      <xdr:nvSpPr>
        <xdr:cNvPr id="752" name="諸支出金最大値テキスト"/>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92075</xdr:rowOff>
    </xdr:from>
    <xdr:to xmlns:xdr="http://schemas.openxmlformats.org/drawingml/2006/spreadsheetDrawing">
      <xdr:col>116</xdr:col>
      <xdr:colOff>152400</xdr:colOff>
      <xdr:row>30</xdr:row>
      <xdr:rowOff>92075</xdr:rowOff>
    </xdr:to>
    <xdr:cxnSp macro="">
      <xdr:nvCxnSpPr>
        <xdr:cNvPr id="753" name="直線コネクタ 752"/>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29210</xdr:rowOff>
    </xdr:from>
    <xdr:to xmlns:xdr="http://schemas.openxmlformats.org/drawingml/2006/spreadsheetDrawing">
      <xdr:col>116</xdr:col>
      <xdr:colOff>63500</xdr:colOff>
      <xdr:row>39</xdr:row>
      <xdr:rowOff>31115</xdr:rowOff>
    </xdr:to>
    <xdr:cxnSp macro="">
      <xdr:nvCxnSpPr>
        <xdr:cNvPr id="754" name="直線コネクタ 753"/>
        <xdr:cNvCxnSpPr/>
      </xdr:nvCxnSpPr>
      <xdr:spPr>
        <a:xfrm>
          <a:off x="21323300" y="67157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111760</xdr:rowOff>
    </xdr:from>
    <xdr:ext cx="378460" cy="255905"/>
    <xdr:sp macro="" textlink="">
      <xdr:nvSpPr>
        <xdr:cNvPr id="755" name="諸支出金平均値テキスト"/>
        <xdr:cNvSpPr txBox="1"/>
      </xdr:nvSpPr>
      <xdr:spPr>
        <a:xfrm>
          <a:off x="22212300" y="645541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20955</xdr:rowOff>
    </xdr:from>
    <xdr:to xmlns:xdr="http://schemas.openxmlformats.org/drawingml/2006/spreadsheetDrawing">
      <xdr:col>111</xdr:col>
      <xdr:colOff>177800</xdr:colOff>
      <xdr:row>39</xdr:row>
      <xdr:rowOff>29210</xdr:rowOff>
    </xdr:to>
    <xdr:cxnSp macro="">
      <xdr:nvCxnSpPr>
        <xdr:cNvPr id="757" name="直線コネクタ 756"/>
        <xdr:cNvCxnSpPr/>
      </xdr:nvCxnSpPr>
      <xdr:spPr>
        <a:xfrm>
          <a:off x="20434300" y="6707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116840</xdr:rowOff>
    </xdr:from>
    <xdr:to xmlns:xdr="http://schemas.openxmlformats.org/drawingml/2006/spreadsheetDrawing">
      <xdr:col>112</xdr:col>
      <xdr:colOff>38100</xdr:colOff>
      <xdr:row>39</xdr:row>
      <xdr:rowOff>46990</xdr:rowOff>
    </xdr:to>
    <xdr:sp macro="" textlink="">
      <xdr:nvSpPr>
        <xdr:cNvPr id="758" name="フローチャート: 判断 75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63500</xdr:rowOff>
    </xdr:from>
    <xdr:ext cx="378460" cy="255905"/>
    <xdr:sp macro="" textlink="">
      <xdr:nvSpPr>
        <xdr:cNvPr id="759" name="テキスト ボックス 758"/>
        <xdr:cNvSpPr txBox="1"/>
      </xdr:nvSpPr>
      <xdr:spPr>
        <a:xfrm>
          <a:off x="21134070" y="64071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20955</xdr:rowOff>
    </xdr:from>
    <xdr:to xmlns:xdr="http://schemas.openxmlformats.org/drawingml/2006/spreadsheetDrawing">
      <xdr:col>107</xdr:col>
      <xdr:colOff>50800</xdr:colOff>
      <xdr:row>39</xdr:row>
      <xdr:rowOff>31115</xdr:rowOff>
    </xdr:to>
    <xdr:cxnSp macro="">
      <xdr:nvCxnSpPr>
        <xdr:cNvPr id="760" name="直線コネクタ 759"/>
        <xdr:cNvCxnSpPr/>
      </xdr:nvCxnSpPr>
      <xdr:spPr>
        <a:xfrm flipV="1">
          <a:off x="19545300" y="67075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143510</xdr:rowOff>
    </xdr:from>
    <xdr:to xmlns:xdr="http://schemas.openxmlformats.org/drawingml/2006/spreadsheetDrawing">
      <xdr:col>107</xdr:col>
      <xdr:colOff>101600</xdr:colOff>
      <xdr:row>38</xdr:row>
      <xdr:rowOff>73660</xdr:rowOff>
    </xdr:to>
    <xdr:sp macro="" textlink="">
      <xdr:nvSpPr>
        <xdr:cNvPr id="761" name="フローチャート: 判断 760"/>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90170</xdr:rowOff>
    </xdr:from>
    <xdr:ext cx="466725" cy="259080"/>
    <xdr:sp macro="" textlink="">
      <xdr:nvSpPr>
        <xdr:cNvPr id="762" name="テキスト ボックス 761"/>
        <xdr:cNvSpPr txBox="1"/>
      </xdr:nvSpPr>
      <xdr:spPr>
        <a:xfrm>
          <a:off x="20199350" y="6262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20320</xdr:rowOff>
    </xdr:from>
    <xdr:to xmlns:xdr="http://schemas.openxmlformats.org/drawingml/2006/spreadsheetDrawing">
      <xdr:col>102</xdr:col>
      <xdr:colOff>114300</xdr:colOff>
      <xdr:row>39</xdr:row>
      <xdr:rowOff>31115</xdr:rowOff>
    </xdr:to>
    <xdr:cxnSp macro="">
      <xdr:nvCxnSpPr>
        <xdr:cNvPr id="763" name="直線コネクタ 762"/>
        <xdr:cNvCxnSpPr/>
      </xdr:nvCxnSpPr>
      <xdr:spPr>
        <a:xfrm>
          <a:off x="18656300" y="67068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109855</xdr:rowOff>
    </xdr:from>
    <xdr:to xmlns:xdr="http://schemas.openxmlformats.org/drawingml/2006/spreadsheetDrawing">
      <xdr:col>102</xdr:col>
      <xdr:colOff>165100</xdr:colOff>
      <xdr:row>39</xdr:row>
      <xdr:rowOff>40640</xdr:rowOff>
    </xdr:to>
    <xdr:sp macro="" textlink="">
      <xdr:nvSpPr>
        <xdr:cNvPr id="764" name="フローチャート: 判断 763"/>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56515</xdr:rowOff>
    </xdr:from>
    <xdr:ext cx="378460" cy="258445"/>
    <xdr:sp macro="" textlink="">
      <xdr:nvSpPr>
        <xdr:cNvPr id="765" name="テキスト ボックス 764"/>
        <xdr:cNvSpPr txBox="1"/>
      </xdr:nvSpPr>
      <xdr:spPr>
        <a:xfrm>
          <a:off x="19356070" y="6400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111125</xdr:rowOff>
    </xdr:from>
    <xdr:to xmlns:xdr="http://schemas.openxmlformats.org/drawingml/2006/spreadsheetDrawing">
      <xdr:col>98</xdr:col>
      <xdr:colOff>38100</xdr:colOff>
      <xdr:row>39</xdr:row>
      <xdr:rowOff>41275</xdr:rowOff>
    </xdr:to>
    <xdr:sp macro="" textlink="">
      <xdr:nvSpPr>
        <xdr:cNvPr id="766" name="フローチャート: 判断 765"/>
        <xdr:cNvSpPr/>
      </xdr:nvSpPr>
      <xdr:spPr>
        <a:xfrm>
          <a:off x="18605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57785</xdr:rowOff>
    </xdr:from>
    <xdr:ext cx="378460" cy="259080"/>
    <xdr:sp macro="" textlink="">
      <xdr:nvSpPr>
        <xdr:cNvPr id="767" name="テキスト ボックス 766"/>
        <xdr:cNvSpPr txBox="1"/>
      </xdr:nvSpPr>
      <xdr:spPr>
        <a:xfrm>
          <a:off x="18467070" y="640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151765</xdr:rowOff>
    </xdr:from>
    <xdr:to xmlns:xdr="http://schemas.openxmlformats.org/drawingml/2006/spreadsheetDrawing">
      <xdr:col>116</xdr:col>
      <xdr:colOff>114300</xdr:colOff>
      <xdr:row>39</xdr:row>
      <xdr:rowOff>81915</xdr:rowOff>
    </xdr:to>
    <xdr:sp macro="" textlink="">
      <xdr:nvSpPr>
        <xdr:cNvPr id="773" name="楕円 772"/>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67310</xdr:rowOff>
    </xdr:from>
    <xdr:ext cx="313690" cy="259080"/>
    <xdr:sp macro="" textlink="">
      <xdr:nvSpPr>
        <xdr:cNvPr id="774" name="諸支出金該当値テキスト"/>
        <xdr:cNvSpPr txBox="1"/>
      </xdr:nvSpPr>
      <xdr:spPr>
        <a:xfrm>
          <a:off x="22212300" y="65824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149860</xdr:rowOff>
    </xdr:from>
    <xdr:to xmlns:xdr="http://schemas.openxmlformats.org/drawingml/2006/spreadsheetDrawing">
      <xdr:col>112</xdr:col>
      <xdr:colOff>38100</xdr:colOff>
      <xdr:row>39</xdr:row>
      <xdr:rowOff>80010</xdr:rowOff>
    </xdr:to>
    <xdr:sp macro="" textlink="">
      <xdr:nvSpPr>
        <xdr:cNvPr id="775" name="楕円 774"/>
        <xdr:cNvSpPr/>
      </xdr:nvSpPr>
      <xdr:spPr>
        <a:xfrm>
          <a:off x="2127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71120</xdr:rowOff>
    </xdr:from>
    <xdr:ext cx="313690" cy="259080"/>
    <xdr:sp macro="" textlink="">
      <xdr:nvSpPr>
        <xdr:cNvPr id="776" name="テキスト ボックス 775"/>
        <xdr:cNvSpPr txBox="1"/>
      </xdr:nvSpPr>
      <xdr:spPr>
        <a:xfrm>
          <a:off x="21166455" y="6757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141605</xdr:rowOff>
    </xdr:from>
    <xdr:to xmlns:xdr="http://schemas.openxmlformats.org/drawingml/2006/spreadsheetDrawing">
      <xdr:col>107</xdr:col>
      <xdr:colOff>101600</xdr:colOff>
      <xdr:row>39</xdr:row>
      <xdr:rowOff>71755</xdr:rowOff>
    </xdr:to>
    <xdr:sp macro="" textlink="">
      <xdr:nvSpPr>
        <xdr:cNvPr id="777" name="楕円 776"/>
        <xdr:cNvSpPr/>
      </xdr:nvSpPr>
      <xdr:spPr>
        <a:xfrm>
          <a:off x="20383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63500</xdr:rowOff>
    </xdr:from>
    <xdr:ext cx="378460" cy="255905"/>
    <xdr:sp macro="" textlink="">
      <xdr:nvSpPr>
        <xdr:cNvPr id="778" name="テキスト ボックス 777"/>
        <xdr:cNvSpPr txBox="1"/>
      </xdr:nvSpPr>
      <xdr:spPr>
        <a:xfrm>
          <a:off x="20245070" y="675005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151765</xdr:rowOff>
    </xdr:from>
    <xdr:to xmlns:xdr="http://schemas.openxmlformats.org/drawingml/2006/spreadsheetDrawing">
      <xdr:col>102</xdr:col>
      <xdr:colOff>165100</xdr:colOff>
      <xdr:row>39</xdr:row>
      <xdr:rowOff>81915</xdr:rowOff>
    </xdr:to>
    <xdr:sp macro="" textlink="">
      <xdr:nvSpPr>
        <xdr:cNvPr id="779" name="楕円 778"/>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73025</xdr:rowOff>
    </xdr:from>
    <xdr:ext cx="313690" cy="259080"/>
    <xdr:sp macro="" textlink="">
      <xdr:nvSpPr>
        <xdr:cNvPr id="780" name="テキスト ボックス 779"/>
        <xdr:cNvSpPr txBox="1"/>
      </xdr:nvSpPr>
      <xdr:spPr>
        <a:xfrm>
          <a:off x="19388455" y="67595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140970</xdr:rowOff>
    </xdr:from>
    <xdr:to xmlns:xdr="http://schemas.openxmlformats.org/drawingml/2006/spreadsheetDrawing">
      <xdr:col>98</xdr:col>
      <xdr:colOff>38100</xdr:colOff>
      <xdr:row>39</xdr:row>
      <xdr:rowOff>71120</xdr:rowOff>
    </xdr:to>
    <xdr:sp macro="" textlink="">
      <xdr:nvSpPr>
        <xdr:cNvPr id="781" name="楕円 780"/>
        <xdr:cNvSpPr/>
      </xdr:nvSpPr>
      <xdr:spPr>
        <a:xfrm>
          <a:off x="18605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62230</xdr:rowOff>
    </xdr:from>
    <xdr:ext cx="378460" cy="259080"/>
    <xdr:sp macro="" textlink="">
      <xdr:nvSpPr>
        <xdr:cNvPr id="782" name="テキスト ボックス 781"/>
        <xdr:cNvSpPr txBox="1"/>
      </xdr:nvSpPr>
      <xdr:spPr>
        <a:xfrm>
          <a:off x="18467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91" name="テキスト ボックス 790"/>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94" name="テキスト ボックス 793"/>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96" name="テキスト ボックス 795"/>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8" name="テキスト ボックス 807"/>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11" name="テキスト ボックス 810"/>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14" name="テキスト ボックス 813"/>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16" name="テキスト ボックス 815"/>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25" name="テキスト ボックス 824"/>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27" name="テキスト ボックス 826"/>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29" name="テキスト ボックス 828"/>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31" name="テキスト ボックス 830"/>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総務費は、住民一人当たり109,959円となっており、類似団体中でも最も高額となっている。前年度対比でみると、ボートレース未来基金積立金の増により主に総務管理費が増加し、住民一人当たり50,706円高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衛生費は、住民一人当たり48,993円となっており、類似団体と比較すると平均より9,632円高くなっている。前年度対比でみると、リサイクルプラザ基幹的設備改良事業の事業進捗により主に清掃費が減少し、住民一人当たり4,961円低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農林水産業費は、住民一人当たり17,278円となっており、類似団体と比較すると平均より11,838円高くなっている。前年度対比でみると、下関漁港南風泊地区高度衛生管理整備事業の事業進捗により主に水産業費が減少し、住民一人当たり1,976円低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消防費は、住民一人当たり17,838円となっており、類似団体と比較すると平均より3,849円高くなっている。前年度対比でみると、高機能消防指令センター整備事業の事業進捗により、住民一人当たり3,493円高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教育費は、住民一人当たり70,435円となっており、類似団体と比較すると平均より17,097円高くなっている。前年度対比でみると、</a:t>
          </a:r>
          <a:r>
            <a:rPr kumimoji="1" lang="ja-JP" altLang="en-US" sz="1200">
              <a:latin typeface="ＭＳ Ｐゴシック"/>
              <a:ea typeface="ＭＳ Ｐゴシック"/>
            </a:rPr>
            <a:t>市立大学看護学部設置推進事業の事業進捗により主に大学費が増加し、住民一人当たり18,564円高くなった。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災害復旧費は、住民一人当たり11,222円となっており、類似団体と比較すると平均より10,170円高くなっている。前年度対比でみると、</a:t>
          </a:r>
          <a:r>
            <a:rPr kumimoji="1" lang="ja-JP" altLang="ja-JP" sz="1200">
              <a:solidFill>
                <a:schemeClr val="dk1"/>
              </a:solidFill>
              <a:effectLst/>
              <a:latin typeface="ＭＳ Ｐゴシック"/>
              <a:ea typeface="ＭＳ Ｐゴシック"/>
              <a:cs typeface="+mn-cs"/>
            </a:rPr>
            <a:t>過年発生災害に加え、現年発生災害復旧事業の増により主に公共土木施設災害復旧費が増加し、住民一人当たり2,575円高くなった。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公債費は、住民一人当たり55,826円となっており、類似団体と比較すると平均より18,608円高くなっている。前年度対比でみると、償還終了による償還元金の減により、住民一人当たり3,571円低くなった。</a:t>
          </a:r>
          <a:endParaRPr kumimoji="1" lang="ja-JP" altLang="en-US" sz="12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財政調整基金は前年度と比較すると1.7</a:t>
          </a:r>
          <a:r>
            <a:rPr kumimoji="1" lang="ja-JP" altLang="en-US" sz="1200">
              <a:latin typeface="ＭＳ ゴシック"/>
              <a:ea typeface="ＭＳ ゴシック"/>
            </a:rPr>
            <a:t>億円増加し、標準財政規模に対する割合は0.14ポイント好転した。</a:t>
          </a:r>
          <a:endParaRPr kumimoji="1" lang="ja-JP" altLang="en-US" sz="1200">
            <a:latin typeface="ＭＳ ゴシック"/>
            <a:ea typeface="ＭＳ ゴシック"/>
          </a:endParaRPr>
        </a:p>
        <a:p>
          <a:r>
            <a:rPr kumimoji="1" lang="ja-JP" altLang="en-US" sz="1200">
              <a:latin typeface="ＭＳ ゴシック"/>
              <a:ea typeface="ＭＳ ゴシック"/>
            </a:rPr>
            <a:t>　実質収支額は前年度と比較すると0.9億円減少し、標準財政規模に対する割合は0.20ポイント悪化した。</a:t>
          </a:r>
          <a:endParaRPr kumimoji="1" lang="ja-JP" altLang="en-US" sz="1200">
            <a:latin typeface="ＭＳ ゴシック"/>
            <a:ea typeface="ＭＳ ゴシック"/>
          </a:endParaRPr>
        </a:p>
        <a:p>
          <a:r>
            <a:rPr kumimoji="1" lang="ja-JP" altLang="en-US" sz="1200">
              <a:latin typeface="ＭＳ ゴシック"/>
              <a:ea typeface="ＭＳ ゴシック"/>
            </a:rPr>
            <a:t>　実質単年度収支は前年度と比較すると0.7億円減少し、標準財政規模に対する割合は0.11ポイント悪化した。</a:t>
          </a:r>
          <a:endParaRPr kumimoji="1" lang="ja-JP" altLang="en-US" sz="1200">
            <a:latin typeface="ＭＳ ゴシック"/>
            <a:ea typeface="ＭＳ ゴシック"/>
          </a:endParaRPr>
        </a:p>
        <a:p>
          <a:r>
            <a:rPr kumimoji="1" lang="ja-JP" altLang="en-US" sz="1200">
              <a:latin typeface="ＭＳ ゴシック"/>
              <a:ea typeface="ＭＳ ゴシック"/>
            </a:rPr>
            <a:t>　基金に頼る財政運営となっており、行政DXによる業務効率化や各種手続きのデジタル化を推進し、事務事業の見直しや歳入確保を図り、財政健全化に努める。</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山口県下関市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　連結実質赤字比率の全体の比率としては、令和６</a:t>
          </a:r>
          <a:r>
            <a:rPr kumimoji="1" lang="ja-JP" altLang="ja-JP" sz="1400">
              <a:solidFill>
                <a:schemeClr val="dk1"/>
              </a:solidFill>
              <a:effectLst/>
              <a:latin typeface="ＭＳ Ｐゴシック"/>
              <a:ea typeface="ＭＳ Ｐゴシック"/>
              <a:cs typeface="+mn-cs"/>
            </a:rPr>
            <a:t>年度は▲85</a:t>
          </a:r>
          <a:r>
            <a:rPr kumimoji="1" lang="en-US" altLang="ja-JP" sz="1400">
              <a:solidFill>
                <a:schemeClr val="dk1"/>
              </a:solidFill>
              <a:effectLst/>
              <a:latin typeface="ＭＳ Ｐゴシック"/>
              <a:ea typeface="ＭＳ Ｐゴシック"/>
              <a:cs typeface="+mn-cs"/>
            </a:rPr>
            <a:t>.04%</a:t>
          </a:r>
          <a:r>
            <a:rPr kumimoji="1" lang="ja-JP" altLang="ja-JP" sz="1400">
              <a:solidFill>
                <a:schemeClr val="dk1"/>
              </a:solidFill>
              <a:effectLst/>
              <a:latin typeface="ＭＳ Ｐゴシック"/>
              <a:ea typeface="ＭＳ Ｐゴシック"/>
              <a:cs typeface="+mn-cs"/>
            </a:rPr>
            <a:t>で、令和５</a:t>
          </a:r>
          <a:r>
            <a:rPr kumimoji="1" lang="ja-JP" altLang="ja-JP" sz="1400">
              <a:solidFill>
                <a:schemeClr val="dk1"/>
              </a:solidFill>
              <a:effectLst/>
              <a:latin typeface="ＭＳ Ｐゴシック"/>
              <a:ea typeface="ＭＳ Ｐゴシック"/>
              <a:cs typeface="+mn-cs"/>
            </a:rPr>
            <a:t>年度の▲</a:t>
          </a:r>
          <a:r>
            <a:rPr kumimoji="1" lang="en-US" altLang="ja-JP" sz="1400">
              <a:solidFill>
                <a:schemeClr val="dk1"/>
              </a:solidFill>
              <a:effectLst/>
              <a:latin typeface="ＭＳ Ｐゴシック"/>
              <a:ea typeface="ＭＳ Ｐゴシック"/>
              <a:cs typeface="+mn-cs"/>
            </a:rPr>
            <a:t>82.06</a:t>
          </a:r>
          <a:r>
            <a:rPr kumimoji="1" lang="en-US" altLang="ja-JP"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と比較して2.98ポイント</a:t>
          </a:r>
          <a:r>
            <a:rPr kumimoji="1" lang="ja-JP" altLang="ja-JP" sz="1400">
              <a:solidFill>
                <a:schemeClr val="dk1"/>
              </a:solidFill>
              <a:effectLst/>
              <a:latin typeface="ＭＳ Ｐゴシック"/>
              <a:ea typeface="ＭＳ Ｐゴシック"/>
              <a:cs typeface="+mn-cs"/>
            </a:rPr>
            <a:t>改善している。</a:t>
          </a:r>
          <a:endParaRPr kumimoji="1" lang="en-US" altLang="ja-JP" sz="14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　赤字となった会計は</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港湾特別会計</a:t>
          </a:r>
          <a:r>
            <a:rPr kumimoji="1" lang="ja-JP" altLang="ja-JP" sz="1400">
              <a:solidFill>
                <a:schemeClr val="dk1"/>
              </a:solidFill>
              <a:effectLst/>
              <a:latin typeface="ＭＳ Ｐゴシック"/>
              <a:ea typeface="ＭＳ Ｐゴシック"/>
              <a:cs typeface="+mn-cs"/>
            </a:rPr>
            <a:t>で</a:t>
          </a:r>
          <a:r>
            <a:rPr kumimoji="1" lang="ja-JP" altLang="en-US" sz="1400">
              <a:solidFill>
                <a:schemeClr val="dk1"/>
              </a:solidFill>
              <a:effectLst/>
              <a:latin typeface="ＭＳ Ｐゴシック"/>
              <a:ea typeface="ＭＳ Ｐゴシック"/>
              <a:cs typeface="+mn-cs"/>
            </a:rPr>
            <a:t>あった。</a:t>
          </a:r>
          <a:endParaRPr kumimoji="1" lang="en-US" altLang="ja-JP" sz="14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港湾特別会計については、</a:t>
          </a:r>
          <a:r>
            <a:rPr kumimoji="1" lang="ja-JP" altLang="ja-JP" sz="1400">
              <a:solidFill>
                <a:schemeClr val="dk1"/>
              </a:solidFill>
              <a:effectLst/>
              <a:latin typeface="ＭＳ Ｐゴシック"/>
              <a:ea typeface="ＭＳ Ｐゴシック"/>
              <a:cs typeface="+mn-cs"/>
            </a:rPr>
            <a:t>赤字額は40</a:t>
          </a:r>
          <a:r>
            <a:rPr kumimoji="1" lang="en-US" altLang="ja-JP" sz="1400">
              <a:solidFill>
                <a:schemeClr val="dk1"/>
              </a:solidFill>
              <a:effectLst/>
              <a:latin typeface="ＭＳ Ｐゴシック"/>
              <a:ea typeface="ＭＳ Ｐゴシック"/>
              <a:cs typeface="+mn-cs"/>
            </a:rPr>
            <a:t>,821</a:t>
          </a:r>
          <a:r>
            <a:rPr kumimoji="1" lang="ja-JP" altLang="ja-JP" sz="1400">
              <a:solidFill>
                <a:schemeClr val="dk1"/>
              </a:solidFill>
              <a:effectLst/>
              <a:latin typeface="ＭＳ Ｐゴシック"/>
              <a:ea typeface="ＭＳ Ｐゴシック"/>
              <a:cs typeface="+mn-cs"/>
            </a:rPr>
            <a:t>千円（対前年度103</a:t>
          </a:r>
          <a:r>
            <a:rPr kumimoji="1" lang="en-US" altLang="ja-JP" sz="1400">
              <a:solidFill>
                <a:schemeClr val="dk1"/>
              </a:solidFill>
              <a:effectLst/>
              <a:latin typeface="ＭＳ Ｐゴシック"/>
              <a:ea typeface="ＭＳ Ｐゴシック"/>
              <a:cs typeface="+mn-cs"/>
            </a:rPr>
            <a:t>,070</a:t>
          </a:r>
          <a:r>
            <a:rPr kumimoji="1" lang="ja-JP" altLang="ja-JP" sz="1400">
              <a:solidFill>
                <a:schemeClr val="dk1"/>
              </a:solidFill>
              <a:effectLst/>
              <a:latin typeface="ＭＳ Ｐゴシック"/>
              <a:ea typeface="ＭＳ Ｐゴシック"/>
              <a:cs typeface="+mn-cs"/>
            </a:rPr>
            <a:t>千円減）で</a:t>
          </a:r>
          <a:r>
            <a:rPr kumimoji="1" lang="ja-JP" altLang="en-US" sz="1400">
              <a:solidFill>
                <a:schemeClr val="dk1"/>
              </a:solidFill>
              <a:effectLst/>
              <a:latin typeface="ＭＳ Ｐゴシック"/>
              <a:ea typeface="ＭＳ Ｐゴシック"/>
              <a:cs typeface="+mn-cs"/>
            </a:rPr>
            <a:t>、</a:t>
          </a:r>
          <a:r>
            <a:rPr kumimoji="1" lang="ja-JP" altLang="ja-JP" sz="1400">
              <a:solidFill>
                <a:schemeClr val="dk1"/>
              </a:solidFill>
              <a:effectLst/>
              <a:latin typeface="ＭＳ Ｐゴシック"/>
              <a:ea typeface="ＭＳ Ｐゴシック"/>
              <a:cs typeface="+mn-cs"/>
            </a:rPr>
            <a:t>赤字の要因は、過去の大規模事業や高潮災害の復旧事業等の影響によるものだが、単年度収支は黒字であり、赤字額は年々縮小している。</a:t>
          </a:r>
          <a:endParaRPr kumimoji="1" lang="en-US" altLang="ja-JP" sz="14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30</a:t>
          </a:r>
          <a:r>
            <a:rPr kumimoji="1" lang="ja-JP" altLang="ja-JP" sz="1400">
              <a:solidFill>
                <a:schemeClr val="dk1"/>
              </a:solidFill>
              <a:effectLst/>
              <a:latin typeface="ＭＳ Ｐゴシック"/>
              <a:ea typeface="ＭＳ Ｐゴシック"/>
              <a:cs typeface="+mn-cs"/>
            </a:rPr>
            <a:t>年度まで赤字が生じていた臨海土地造成事業特別会計については、売却可能用地の完成により、単年度収支が大幅な黒字となった結果、令和元年度より赤字が解消した。今後は、造成した土地の売却が課題と認識しており、平成</a:t>
          </a:r>
          <a:r>
            <a:rPr kumimoji="1" lang="en-US" altLang="ja-JP" sz="1400">
              <a:solidFill>
                <a:schemeClr val="dk1"/>
              </a:solidFill>
              <a:effectLst/>
              <a:latin typeface="ＭＳ Ｐゴシック"/>
              <a:ea typeface="ＭＳ Ｐゴシック"/>
              <a:cs typeface="+mn-cs"/>
            </a:rPr>
            <a:t>23</a:t>
          </a:r>
          <a:r>
            <a:rPr kumimoji="1" lang="ja-JP" altLang="ja-JP" sz="1400">
              <a:solidFill>
                <a:schemeClr val="dk1"/>
              </a:solidFill>
              <a:effectLst/>
              <a:latin typeface="ＭＳ Ｐゴシック"/>
              <a:ea typeface="ＭＳ Ｐゴシック"/>
              <a:cs typeface="+mn-cs"/>
            </a:rPr>
            <a:t>年度に策定した経営健全化計画の精神に則り、より一層の赤字解消を図っていく。</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また、黒字となった他の会計においても、引き続き適切な財政運営に努める。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52012_&#19979;&#38306;&#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Y13" sqref="AY13:BM13"/>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159269622</v>
      </c>
      <c r="BO4" s="216"/>
      <c r="BP4" s="216"/>
      <c r="BQ4" s="216"/>
      <c r="BR4" s="216"/>
      <c r="BS4" s="216"/>
      <c r="BT4" s="216"/>
      <c r="BU4" s="219"/>
      <c r="BV4" s="213">
        <v>143386218</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6.4</v>
      </c>
      <c r="CU4" s="237"/>
      <c r="CV4" s="237"/>
      <c r="CW4" s="237"/>
      <c r="CX4" s="237"/>
      <c r="CY4" s="237"/>
      <c r="CZ4" s="237"/>
      <c r="DA4" s="245"/>
      <c r="DB4" s="229">
        <v>6.6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69</v>
      </c>
      <c r="AV5" s="139"/>
      <c r="AW5" s="139"/>
      <c r="AX5" s="139"/>
      <c r="AY5" s="190" t="s">
        <v>146</v>
      </c>
      <c r="AZ5" s="198"/>
      <c r="BA5" s="198"/>
      <c r="BB5" s="198"/>
      <c r="BC5" s="198"/>
      <c r="BD5" s="198"/>
      <c r="BE5" s="198"/>
      <c r="BF5" s="198"/>
      <c r="BG5" s="198"/>
      <c r="BH5" s="198"/>
      <c r="BI5" s="198"/>
      <c r="BJ5" s="198"/>
      <c r="BK5" s="198"/>
      <c r="BL5" s="198"/>
      <c r="BM5" s="209"/>
      <c r="BN5" s="214">
        <v>152976548</v>
      </c>
      <c r="BO5" s="217"/>
      <c r="BP5" s="217"/>
      <c r="BQ5" s="217"/>
      <c r="BR5" s="217"/>
      <c r="BS5" s="217"/>
      <c r="BT5" s="217"/>
      <c r="BU5" s="220"/>
      <c r="BV5" s="214">
        <v>137045015</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96.6</v>
      </c>
      <c r="CU5" s="238"/>
      <c r="CV5" s="238"/>
      <c r="CW5" s="238"/>
      <c r="CX5" s="238"/>
      <c r="CY5" s="238"/>
      <c r="CZ5" s="238"/>
      <c r="DA5" s="246"/>
      <c r="DB5" s="230">
        <v>94.4</v>
      </c>
      <c r="DC5" s="238"/>
      <c r="DD5" s="238"/>
      <c r="DE5" s="238"/>
      <c r="DF5" s="238"/>
      <c r="DG5" s="238"/>
      <c r="DH5" s="238"/>
      <c r="DI5" s="246"/>
    </row>
    <row r="6" spans="1:119" ht="18.75" customHeight="1">
      <c r="A6" s="2"/>
      <c r="B6" s="8" t="s">
        <v>159</v>
      </c>
      <c r="C6" s="25"/>
      <c r="D6" s="25"/>
      <c r="E6" s="47"/>
      <c r="F6" s="47"/>
      <c r="G6" s="47"/>
      <c r="H6" s="47"/>
      <c r="I6" s="47"/>
      <c r="J6" s="47"/>
      <c r="K6" s="47"/>
      <c r="L6" s="47" t="s">
        <v>165</v>
      </c>
      <c r="M6" s="47"/>
      <c r="N6" s="47"/>
      <c r="O6" s="47"/>
      <c r="P6" s="47"/>
      <c r="Q6" s="47"/>
      <c r="R6" s="50"/>
      <c r="S6" s="50"/>
      <c r="T6" s="50"/>
      <c r="U6" s="50"/>
      <c r="V6" s="115"/>
      <c r="W6" s="130" t="s">
        <v>167</v>
      </c>
      <c r="X6" s="56"/>
      <c r="Y6" s="56"/>
      <c r="Z6" s="56"/>
      <c r="AA6" s="56"/>
      <c r="AB6" s="25"/>
      <c r="AC6" s="145" t="s">
        <v>168</v>
      </c>
      <c r="AD6" s="153"/>
      <c r="AE6" s="153"/>
      <c r="AF6" s="153"/>
      <c r="AG6" s="153"/>
      <c r="AH6" s="153"/>
      <c r="AI6" s="153"/>
      <c r="AJ6" s="153"/>
      <c r="AK6" s="153"/>
      <c r="AL6" s="167"/>
      <c r="AM6" s="175" t="s">
        <v>74</v>
      </c>
      <c r="AN6" s="58"/>
      <c r="AO6" s="58"/>
      <c r="AP6" s="58"/>
      <c r="AQ6" s="58"/>
      <c r="AR6" s="58"/>
      <c r="AS6" s="58"/>
      <c r="AT6" s="63"/>
      <c r="AU6" s="182" t="s">
        <v>69</v>
      </c>
      <c r="AV6" s="139"/>
      <c r="AW6" s="139"/>
      <c r="AX6" s="139"/>
      <c r="AY6" s="190" t="s">
        <v>171</v>
      </c>
      <c r="AZ6" s="198"/>
      <c r="BA6" s="198"/>
      <c r="BB6" s="198"/>
      <c r="BC6" s="198"/>
      <c r="BD6" s="198"/>
      <c r="BE6" s="198"/>
      <c r="BF6" s="198"/>
      <c r="BG6" s="198"/>
      <c r="BH6" s="198"/>
      <c r="BI6" s="198"/>
      <c r="BJ6" s="198"/>
      <c r="BK6" s="198"/>
      <c r="BL6" s="198"/>
      <c r="BM6" s="209"/>
      <c r="BN6" s="214">
        <v>6293074</v>
      </c>
      <c r="BO6" s="217"/>
      <c r="BP6" s="217"/>
      <c r="BQ6" s="217"/>
      <c r="BR6" s="217"/>
      <c r="BS6" s="217"/>
      <c r="BT6" s="217"/>
      <c r="BU6" s="220"/>
      <c r="BV6" s="214">
        <v>6341203</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96.9</v>
      </c>
      <c r="CU6" s="239"/>
      <c r="CV6" s="239"/>
      <c r="CW6" s="239"/>
      <c r="CX6" s="239"/>
      <c r="CY6" s="239"/>
      <c r="CZ6" s="239"/>
      <c r="DA6" s="247"/>
      <c r="DB6" s="231">
        <v>96.2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69</v>
      </c>
      <c r="AV7" s="139"/>
      <c r="AW7" s="139"/>
      <c r="AX7" s="139"/>
      <c r="AY7" s="190" t="s">
        <v>174</v>
      </c>
      <c r="AZ7" s="198"/>
      <c r="BA7" s="198"/>
      <c r="BB7" s="198"/>
      <c r="BC7" s="198"/>
      <c r="BD7" s="198"/>
      <c r="BE7" s="198"/>
      <c r="BF7" s="198"/>
      <c r="BG7" s="198"/>
      <c r="BH7" s="198"/>
      <c r="BI7" s="198"/>
      <c r="BJ7" s="198"/>
      <c r="BK7" s="198"/>
      <c r="BL7" s="198"/>
      <c r="BM7" s="209"/>
      <c r="BN7" s="214">
        <v>2062603</v>
      </c>
      <c r="BO7" s="217"/>
      <c r="BP7" s="217"/>
      <c r="BQ7" s="217"/>
      <c r="BR7" s="217"/>
      <c r="BS7" s="217"/>
      <c r="BT7" s="217"/>
      <c r="BU7" s="220"/>
      <c r="BV7" s="214">
        <v>2021384</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66244264</v>
      </c>
      <c r="CU7" s="217"/>
      <c r="CV7" s="217"/>
      <c r="CW7" s="217"/>
      <c r="CX7" s="217"/>
      <c r="CY7" s="217"/>
      <c r="CZ7" s="217"/>
      <c r="DA7" s="220"/>
      <c r="DB7" s="214">
        <v>65580989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69</v>
      </c>
      <c r="AV8" s="139"/>
      <c r="AW8" s="139"/>
      <c r="AX8" s="139"/>
      <c r="AY8" s="190" t="s">
        <v>179</v>
      </c>
      <c r="AZ8" s="198"/>
      <c r="BA8" s="198"/>
      <c r="BB8" s="198"/>
      <c r="BC8" s="198"/>
      <c r="BD8" s="198"/>
      <c r="BE8" s="198"/>
      <c r="BF8" s="198"/>
      <c r="BG8" s="198"/>
      <c r="BH8" s="198"/>
      <c r="BI8" s="198"/>
      <c r="BJ8" s="198"/>
      <c r="BK8" s="198"/>
      <c r="BL8" s="198"/>
      <c r="BM8" s="209"/>
      <c r="BN8" s="214">
        <v>4230471</v>
      </c>
      <c r="BO8" s="217"/>
      <c r="BP8" s="217"/>
      <c r="BQ8" s="217"/>
      <c r="BR8" s="217"/>
      <c r="BS8" s="217"/>
      <c r="BT8" s="217"/>
      <c r="BU8" s="220"/>
      <c r="BV8" s="214">
        <v>4319819</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0.56000000000000005</v>
      </c>
      <c r="CU8" s="240"/>
      <c r="CV8" s="240"/>
      <c r="CW8" s="240"/>
      <c r="CX8" s="240"/>
      <c r="CY8" s="240"/>
      <c r="CZ8" s="240"/>
      <c r="DA8" s="248"/>
      <c r="DB8" s="232">
        <v>0.54</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255051</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-89348</v>
      </c>
      <c r="BO9" s="217"/>
      <c r="BP9" s="217"/>
      <c r="BQ9" s="217"/>
      <c r="BR9" s="217"/>
      <c r="BS9" s="217"/>
      <c r="BT9" s="217"/>
      <c r="BU9" s="220"/>
      <c r="BV9" s="214">
        <v>25447</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12.8</v>
      </c>
      <c r="CU9" s="238"/>
      <c r="CV9" s="238"/>
      <c r="CW9" s="238"/>
      <c r="CX9" s="238"/>
      <c r="CY9" s="238"/>
      <c r="CZ9" s="238"/>
      <c r="DA9" s="246"/>
      <c r="DB9" s="230">
        <v>15.5</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268517</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2167426</v>
      </c>
      <c r="BO10" s="217"/>
      <c r="BP10" s="217"/>
      <c r="BQ10" s="217"/>
      <c r="BR10" s="217"/>
      <c r="BS10" s="217"/>
      <c r="BT10" s="217"/>
      <c r="BU10" s="220"/>
      <c r="BV10" s="214">
        <v>2125708</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190</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243422</v>
      </c>
      <c r="S12" s="108"/>
      <c r="T12" s="108"/>
      <c r="U12" s="108"/>
      <c r="V12" s="120"/>
      <c r="W12" s="132" t="s">
        <v>7</v>
      </c>
      <c r="X12" s="139"/>
      <c r="Y12" s="139"/>
      <c r="Z12" s="139"/>
      <c r="AA12" s="139"/>
      <c r="AB12" s="144"/>
      <c r="AC12" s="148" t="s">
        <v>110</v>
      </c>
      <c r="AD12" s="155"/>
      <c r="AE12" s="155"/>
      <c r="AF12" s="155"/>
      <c r="AG12" s="158"/>
      <c r="AH12" s="148" t="s">
        <v>209</v>
      </c>
      <c r="AI12" s="155"/>
      <c r="AJ12" s="155"/>
      <c r="AK12" s="155"/>
      <c r="AL12" s="170"/>
      <c r="AM12" s="175" t="s">
        <v>210</v>
      </c>
      <c r="AN12" s="58"/>
      <c r="AO12" s="58"/>
      <c r="AP12" s="58"/>
      <c r="AQ12" s="58"/>
      <c r="AR12" s="58"/>
      <c r="AS12" s="58"/>
      <c r="AT12" s="63"/>
      <c r="AU12" s="182" t="s">
        <v>69</v>
      </c>
      <c r="AV12" s="139"/>
      <c r="AW12" s="139"/>
      <c r="AX12" s="139"/>
      <c r="AY12" s="190" t="s">
        <v>213</v>
      </c>
      <c r="AZ12" s="198"/>
      <c r="BA12" s="198"/>
      <c r="BB12" s="198"/>
      <c r="BC12" s="198"/>
      <c r="BD12" s="198"/>
      <c r="BE12" s="198"/>
      <c r="BF12" s="198"/>
      <c r="BG12" s="198"/>
      <c r="BH12" s="198"/>
      <c r="BI12" s="198"/>
      <c r="BJ12" s="198"/>
      <c r="BK12" s="198"/>
      <c r="BL12" s="198"/>
      <c r="BM12" s="209"/>
      <c r="BN12" s="214">
        <v>2000000</v>
      </c>
      <c r="BO12" s="217"/>
      <c r="BP12" s="217"/>
      <c r="BQ12" s="217"/>
      <c r="BR12" s="217"/>
      <c r="BS12" s="217"/>
      <c r="BT12" s="217"/>
      <c r="BU12" s="220"/>
      <c r="BV12" s="214">
        <v>2000000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238188</v>
      </c>
      <c r="S13" s="109"/>
      <c r="T13" s="109"/>
      <c r="U13" s="109"/>
      <c r="V13" s="121"/>
      <c r="W13" s="130" t="s">
        <v>217</v>
      </c>
      <c r="X13" s="56"/>
      <c r="Y13" s="56"/>
      <c r="Z13" s="56"/>
      <c r="AA13" s="56"/>
      <c r="AB13" s="25"/>
      <c r="AC13" s="72">
        <v>4655</v>
      </c>
      <c r="AD13" s="80"/>
      <c r="AE13" s="80"/>
      <c r="AF13" s="80"/>
      <c r="AG13" s="84"/>
      <c r="AH13" s="72">
        <v>5584</v>
      </c>
      <c r="AI13" s="80"/>
      <c r="AJ13" s="80"/>
      <c r="AK13" s="80"/>
      <c r="AL13" s="118"/>
      <c r="AM13" s="175" t="s">
        <v>219</v>
      </c>
      <c r="AN13" s="58"/>
      <c r="AO13" s="58"/>
      <c r="AP13" s="58"/>
      <c r="AQ13" s="58"/>
      <c r="AR13" s="58"/>
      <c r="AS13" s="58"/>
      <c r="AT13" s="63"/>
      <c r="AU13" s="182" t="s">
        <v>190</v>
      </c>
      <c r="AV13" s="139"/>
      <c r="AW13" s="139"/>
      <c r="AX13" s="139"/>
      <c r="AY13" s="190" t="s">
        <v>144</v>
      </c>
      <c r="AZ13" s="198"/>
      <c r="BA13" s="198"/>
      <c r="BB13" s="198"/>
      <c r="BC13" s="198"/>
      <c r="BD13" s="198"/>
      <c r="BE13" s="198"/>
      <c r="BF13" s="198"/>
      <c r="BG13" s="198"/>
      <c r="BH13" s="198"/>
      <c r="BI13" s="198"/>
      <c r="BJ13" s="198"/>
      <c r="BK13" s="198"/>
      <c r="BL13" s="198"/>
      <c r="BM13" s="209"/>
      <c r="BN13" s="214">
        <v>78078</v>
      </c>
      <c r="BO13" s="217"/>
      <c r="BP13" s="217"/>
      <c r="BQ13" s="217"/>
      <c r="BR13" s="217"/>
      <c r="BS13" s="217"/>
      <c r="BT13" s="217"/>
      <c r="BU13" s="220"/>
      <c r="BV13" s="214">
        <v>151155</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9.3000000000000007</v>
      </c>
      <c r="CU13" s="238"/>
      <c r="CV13" s="238"/>
      <c r="CW13" s="238"/>
      <c r="CX13" s="238"/>
      <c r="CY13" s="238"/>
      <c r="CZ13" s="238"/>
      <c r="DA13" s="246"/>
      <c r="DB13" s="230">
        <v>9.9</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247000</v>
      </c>
      <c r="S14" s="109"/>
      <c r="T14" s="109"/>
      <c r="U14" s="109"/>
      <c r="V14" s="121"/>
      <c r="W14" s="129"/>
      <c r="X14" s="57"/>
      <c r="Y14" s="57"/>
      <c r="Z14" s="57"/>
      <c r="AA14" s="57"/>
      <c r="AB14" s="24"/>
      <c r="AC14" s="149">
        <v>4</v>
      </c>
      <c r="AD14" s="156"/>
      <c r="AE14" s="156"/>
      <c r="AF14" s="156"/>
      <c r="AG14" s="159"/>
      <c r="AH14" s="149">
        <v>4.5999999999999996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43</v>
      </c>
      <c r="CU14" s="242"/>
      <c r="CV14" s="242"/>
      <c r="CW14" s="242"/>
      <c r="CX14" s="242"/>
      <c r="CY14" s="242"/>
      <c r="CZ14" s="242"/>
      <c r="DA14" s="250"/>
      <c r="DB14" s="234">
        <v>45.3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242081</v>
      </c>
      <c r="S15" s="109"/>
      <c r="T15" s="109"/>
      <c r="U15" s="109"/>
      <c r="V15" s="121"/>
      <c r="W15" s="130" t="s">
        <v>4</v>
      </c>
      <c r="X15" s="56"/>
      <c r="Y15" s="56"/>
      <c r="Z15" s="56"/>
      <c r="AA15" s="56"/>
      <c r="AB15" s="25"/>
      <c r="AC15" s="72">
        <v>27859</v>
      </c>
      <c r="AD15" s="80"/>
      <c r="AE15" s="80"/>
      <c r="AF15" s="80"/>
      <c r="AG15" s="84"/>
      <c r="AH15" s="72">
        <v>28991</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31807141</v>
      </c>
      <c r="BO15" s="216"/>
      <c r="BP15" s="216"/>
      <c r="BQ15" s="216"/>
      <c r="BR15" s="216"/>
      <c r="BS15" s="216"/>
      <c r="BT15" s="216"/>
      <c r="BU15" s="219"/>
      <c r="BV15" s="213">
        <v>31358220</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230</v>
      </c>
      <c r="S16" s="110"/>
      <c r="T16" s="110"/>
      <c r="U16" s="110"/>
      <c r="V16" s="122"/>
      <c r="W16" s="129"/>
      <c r="X16" s="57"/>
      <c r="Y16" s="57"/>
      <c r="Z16" s="57"/>
      <c r="AA16" s="57"/>
      <c r="AB16" s="24"/>
      <c r="AC16" s="149">
        <v>24</v>
      </c>
      <c r="AD16" s="156"/>
      <c r="AE16" s="156"/>
      <c r="AF16" s="156"/>
      <c r="AG16" s="159"/>
      <c r="AH16" s="149">
        <v>24</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57256431</v>
      </c>
      <c r="BO16" s="217"/>
      <c r="BP16" s="217"/>
      <c r="BQ16" s="217"/>
      <c r="BR16" s="217"/>
      <c r="BS16" s="217"/>
      <c r="BT16" s="217"/>
      <c r="BU16" s="220"/>
      <c r="BV16" s="214">
        <v>56111144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97</v>
      </c>
      <c r="X17" s="56"/>
      <c r="Y17" s="56"/>
      <c r="Z17" s="56"/>
      <c r="AA17" s="56"/>
      <c r="AB17" s="25"/>
      <c r="AC17" s="72">
        <v>83549</v>
      </c>
      <c r="AD17" s="80"/>
      <c r="AE17" s="80"/>
      <c r="AF17" s="80"/>
      <c r="AG17" s="84"/>
      <c r="AH17" s="72">
        <v>86318</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40170825</v>
      </c>
      <c r="BO17" s="217"/>
      <c r="BP17" s="217"/>
      <c r="BQ17" s="217"/>
      <c r="BR17" s="217"/>
      <c r="BS17" s="217"/>
      <c r="BT17" s="217"/>
      <c r="BU17" s="220"/>
      <c r="BV17" s="214">
        <v>39605841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716.28</v>
      </c>
      <c r="M18" s="70"/>
      <c r="N18" s="70"/>
      <c r="O18" s="70"/>
      <c r="P18" s="70"/>
      <c r="Q18" s="70"/>
      <c r="R18" s="102"/>
      <c r="S18" s="102"/>
      <c r="T18" s="102"/>
      <c r="U18" s="102"/>
      <c r="V18" s="123"/>
      <c r="W18" s="131"/>
      <c r="X18" s="138"/>
      <c r="Y18" s="138"/>
      <c r="Z18" s="138"/>
      <c r="AA18" s="138"/>
      <c r="AB18" s="26"/>
      <c r="AC18" s="150">
        <v>72</v>
      </c>
      <c r="AD18" s="157"/>
      <c r="AE18" s="157"/>
      <c r="AF18" s="157"/>
      <c r="AG18" s="160"/>
      <c r="AH18" s="150">
        <v>71.400000000000006</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65941336</v>
      </c>
      <c r="BO18" s="217"/>
      <c r="BP18" s="217"/>
      <c r="BQ18" s="217"/>
      <c r="BR18" s="217"/>
      <c r="BS18" s="217"/>
      <c r="BT18" s="217"/>
      <c r="BU18" s="220"/>
      <c r="BV18" s="214">
        <v>63594944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356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99519340</v>
      </c>
      <c r="BO19" s="217"/>
      <c r="BP19" s="217"/>
      <c r="BQ19" s="217"/>
      <c r="BR19" s="217"/>
      <c r="BS19" s="217"/>
      <c r="BT19" s="217"/>
      <c r="BU19" s="220"/>
      <c r="BV19" s="214">
        <v>89133706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115817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244</v>
      </c>
      <c r="C22" s="33"/>
      <c r="D22" s="41"/>
      <c r="E22" s="50" t="s">
        <v>7</v>
      </c>
      <c r="F22" s="56"/>
      <c r="G22" s="56"/>
      <c r="H22" s="56"/>
      <c r="I22" s="56"/>
      <c r="J22" s="56"/>
      <c r="K22" s="25"/>
      <c r="L22" s="50" t="s">
        <v>246</v>
      </c>
      <c r="M22" s="56"/>
      <c r="N22" s="56"/>
      <c r="O22" s="56"/>
      <c r="P22" s="25"/>
      <c r="Q22" s="92" t="s">
        <v>248</v>
      </c>
      <c r="R22" s="104"/>
      <c r="S22" s="104"/>
      <c r="T22" s="104"/>
      <c r="U22" s="104"/>
      <c r="V22" s="125"/>
      <c r="W22" s="133" t="s">
        <v>56</v>
      </c>
      <c r="X22" s="33"/>
      <c r="Y22" s="41"/>
      <c r="Z22" s="50" t="s">
        <v>7</v>
      </c>
      <c r="AA22" s="56"/>
      <c r="AB22" s="56"/>
      <c r="AC22" s="56"/>
      <c r="AD22" s="56"/>
      <c r="AE22" s="56"/>
      <c r="AF22" s="56"/>
      <c r="AG22" s="25"/>
      <c r="AH22" s="163" t="s">
        <v>184</v>
      </c>
      <c r="AI22" s="56"/>
      <c r="AJ22" s="56"/>
      <c r="AK22" s="56"/>
      <c r="AL22" s="25"/>
      <c r="AM22" s="163" t="s">
        <v>249</v>
      </c>
      <c r="AN22" s="178"/>
      <c r="AO22" s="178"/>
      <c r="AP22" s="178"/>
      <c r="AQ22" s="178"/>
      <c r="AR22" s="180"/>
      <c r="AS22" s="92" t="s">
        <v>248</v>
      </c>
      <c r="AT22" s="104"/>
      <c r="AU22" s="104"/>
      <c r="AV22" s="104"/>
      <c r="AW22" s="104"/>
      <c r="AX22" s="187"/>
      <c r="AY22" s="189" t="s">
        <v>251</v>
      </c>
      <c r="AZ22" s="197"/>
      <c r="BA22" s="197"/>
      <c r="BB22" s="197"/>
      <c r="BC22" s="197"/>
      <c r="BD22" s="197"/>
      <c r="BE22" s="197"/>
      <c r="BF22" s="197"/>
      <c r="BG22" s="197"/>
      <c r="BH22" s="197"/>
      <c r="BI22" s="197"/>
      <c r="BJ22" s="197"/>
      <c r="BK22" s="197"/>
      <c r="BL22" s="197"/>
      <c r="BM22" s="208"/>
      <c r="BN22" s="213">
        <v>129257412</v>
      </c>
      <c r="BO22" s="216"/>
      <c r="BP22" s="216"/>
      <c r="BQ22" s="216"/>
      <c r="BR22" s="216"/>
      <c r="BS22" s="216"/>
      <c r="BT22" s="216"/>
      <c r="BU22" s="219"/>
      <c r="BV22" s="213">
        <v>129003436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115077322</v>
      </c>
      <c r="BO23" s="217"/>
      <c r="BP23" s="217"/>
      <c r="BQ23" s="217"/>
      <c r="BR23" s="217"/>
      <c r="BS23" s="217"/>
      <c r="BT23" s="217"/>
      <c r="BU23" s="220"/>
      <c r="BV23" s="214">
        <v>114406951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10600</v>
      </c>
      <c r="R24" s="80"/>
      <c r="S24" s="80"/>
      <c r="T24" s="80"/>
      <c r="U24" s="80"/>
      <c r="V24" s="84"/>
      <c r="W24" s="134"/>
      <c r="X24" s="34"/>
      <c r="Y24" s="42"/>
      <c r="Z24" s="52" t="s">
        <v>231</v>
      </c>
      <c r="AA24" s="58"/>
      <c r="AB24" s="58"/>
      <c r="AC24" s="58"/>
      <c r="AD24" s="58"/>
      <c r="AE24" s="58"/>
      <c r="AF24" s="58"/>
      <c r="AG24" s="63"/>
      <c r="AH24" s="72">
        <v>1974</v>
      </c>
      <c r="AI24" s="80"/>
      <c r="AJ24" s="80"/>
      <c r="AK24" s="80"/>
      <c r="AL24" s="84"/>
      <c r="AM24" s="72">
        <v>6423396</v>
      </c>
      <c r="AN24" s="80"/>
      <c r="AO24" s="80"/>
      <c r="AP24" s="80"/>
      <c r="AQ24" s="80"/>
      <c r="AR24" s="84"/>
      <c r="AS24" s="72">
        <v>3254</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89689843</v>
      </c>
      <c r="BO24" s="217"/>
      <c r="BP24" s="217"/>
      <c r="BQ24" s="217"/>
      <c r="BR24" s="217"/>
      <c r="BS24" s="217"/>
      <c r="BT24" s="217"/>
      <c r="BU24" s="220"/>
      <c r="BV24" s="214">
        <v>85402843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2</v>
      </c>
      <c r="M25" s="80"/>
      <c r="N25" s="80"/>
      <c r="O25" s="80"/>
      <c r="P25" s="84"/>
      <c r="Q25" s="72">
        <v>8600</v>
      </c>
      <c r="R25" s="80"/>
      <c r="S25" s="80"/>
      <c r="T25" s="80"/>
      <c r="U25" s="80"/>
      <c r="V25" s="84"/>
      <c r="W25" s="134"/>
      <c r="X25" s="34"/>
      <c r="Y25" s="42"/>
      <c r="Z25" s="52" t="s">
        <v>261</v>
      </c>
      <c r="AA25" s="58"/>
      <c r="AB25" s="58"/>
      <c r="AC25" s="58"/>
      <c r="AD25" s="58"/>
      <c r="AE25" s="58"/>
      <c r="AF25" s="58"/>
      <c r="AG25" s="63"/>
      <c r="AH25" s="72">
        <v>319</v>
      </c>
      <c r="AI25" s="80"/>
      <c r="AJ25" s="80"/>
      <c r="AK25" s="80"/>
      <c r="AL25" s="84"/>
      <c r="AM25" s="72">
        <v>944559</v>
      </c>
      <c r="AN25" s="80"/>
      <c r="AO25" s="80"/>
      <c r="AP25" s="80"/>
      <c r="AQ25" s="80"/>
      <c r="AR25" s="84"/>
      <c r="AS25" s="72">
        <v>2961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40349555</v>
      </c>
      <c r="BO25" s="216"/>
      <c r="BP25" s="216"/>
      <c r="BQ25" s="216"/>
      <c r="BR25" s="216"/>
      <c r="BS25" s="216"/>
      <c r="BT25" s="216"/>
      <c r="BU25" s="219"/>
      <c r="BV25" s="213">
        <v>31016984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7250</v>
      </c>
      <c r="R26" s="80"/>
      <c r="S26" s="80"/>
      <c r="T26" s="80"/>
      <c r="U26" s="80"/>
      <c r="V26" s="84"/>
      <c r="W26" s="134"/>
      <c r="X26" s="34"/>
      <c r="Y26" s="42"/>
      <c r="Z26" s="52" t="s">
        <v>263</v>
      </c>
      <c r="AA26" s="143"/>
      <c r="AB26" s="143"/>
      <c r="AC26" s="143"/>
      <c r="AD26" s="143"/>
      <c r="AE26" s="143"/>
      <c r="AF26" s="143"/>
      <c r="AG26" s="161"/>
      <c r="AH26" s="72">
        <v>183</v>
      </c>
      <c r="AI26" s="80"/>
      <c r="AJ26" s="80"/>
      <c r="AK26" s="80"/>
      <c r="AL26" s="84"/>
      <c r="AM26" s="72">
        <v>609573</v>
      </c>
      <c r="AN26" s="80"/>
      <c r="AO26" s="80"/>
      <c r="AP26" s="80"/>
      <c r="AQ26" s="80"/>
      <c r="AR26" s="84"/>
      <c r="AS26" s="72">
        <v>3331</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v>12000000</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6550</v>
      </c>
      <c r="R27" s="80"/>
      <c r="S27" s="80"/>
      <c r="T27" s="80"/>
      <c r="U27" s="80"/>
      <c r="V27" s="84"/>
      <c r="W27" s="134"/>
      <c r="X27" s="34"/>
      <c r="Y27" s="42"/>
      <c r="Z27" s="52" t="s">
        <v>268</v>
      </c>
      <c r="AA27" s="58"/>
      <c r="AB27" s="58"/>
      <c r="AC27" s="58"/>
      <c r="AD27" s="58"/>
      <c r="AE27" s="58"/>
      <c r="AF27" s="58"/>
      <c r="AG27" s="63"/>
      <c r="AH27" s="72">
        <v>55</v>
      </c>
      <c r="AI27" s="80"/>
      <c r="AJ27" s="80"/>
      <c r="AK27" s="80"/>
      <c r="AL27" s="84"/>
      <c r="AM27" s="72">
        <v>208785</v>
      </c>
      <c r="AN27" s="80"/>
      <c r="AO27" s="80"/>
      <c r="AP27" s="80"/>
      <c r="AQ27" s="80"/>
      <c r="AR27" s="84"/>
      <c r="AS27" s="72">
        <v>3796</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5800026</v>
      </c>
      <c r="BO27" s="218"/>
      <c r="BP27" s="218"/>
      <c r="BQ27" s="218"/>
      <c r="BR27" s="218"/>
      <c r="BS27" s="218"/>
      <c r="BT27" s="218"/>
      <c r="BU27" s="221"/>
      <c r="BV27" s="215">
        <v>5800026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5900</v>
      </c>
      <c r="R28" s="80"/>
      <c r="S28" s="80"/>
      <c r="T28" s="80"/>
      <c r="U28" s="80"/>
      <c r="V28" s="84"/>
      <c r="W28" s="134"/>
      <c r="X28" s="34"/>
      <c r="Y28" s="42"/>
      <c r="Z28" s="52" t="s">
        <v>36</v>
      </c>
      <c r="AA28" s="58"/>
      <c r="AB28" s="58"/>
      <c r="AC28" s="58"/>
      <c r="AD28" s="58"/>
      <c r="AE28" s="58"/>
      <c r="AF28" s="58"/>
      <c r="AG28" s="63"/>
      <c r="AH28" s="72">
        <v>5</v>
      </c>
      <c r="AI28" s="80"/>
      <c r="AJ28" s="80"/>
      <c r="AK28" s="80"/>
      <c r="AL28" s="84"/>
      <c r="AM28" s="72">
        <v>14050</v>
      </c>
      <c r="AN28" s="80"/>
      <c r="AO28" s="80"/>
      <c r="AP28" s="80"/>
      <c r="AQ28" s="80"/>
      <c r="AR28" s="84"/>
      <c r="AS28" s="72">
        <v>2810</v>
      </c>
      <c r="AT28" s="80"/>
      <c r="AU28" s="80"/>
      <c r="AV28" s="80"/>
      <c r="AW28" s="80"/>
      <c r="AX28" s="118"/>
      <c r="AY28" s="194" t="s">
        <v>274</v>
      </c>
      <c r="AZ28" s="201"/>
      <c r="BA28" s="201"/>
      <c r="BB28" s="204"/>
      <c r="BC28" s="189" t="s">
        <v>102</v>
      </c>
      <c r="BD28" s="197"/>
      <c r="BE28" s="197"/>
      <c r="BF28" s="197"/>
      <c r="BG28" s="197"/>
      <c r="BH28" s="197"/>
      <c r="BI28" s="197"/>
      <c r="BJ28" s="197"/>
      <c r="BK28" s="197"/>
      <c r="BL28" s="197"/>
      <c r="BM28" s="208"/>
      <c r="BN28" s="213">
        <v>7402440</v>
      </c>
      <c r="BO28" s="216"/>
      <c r="BP28" s="216"/>
      <c r="BQ28" s="216"/>
      <c r="BR28" s="216"/>
      <c r="BS28" s="216"/>
      <c r="BT28" s="216"/>
      <c r="BU28" s="219"/>
      <c r="BV28" s="213">
        <v>7233621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32</v>
      </c>
      <c r="M29" s="80"/>
      <c r="N29" s="80"/>
      <c r="O29" s="80"/>
      <c r="P29" s="84"/>
      <c r="Q29" s="72">
        <v>5450</v>
      </c>
      <c r="R29" s="80"/>
      <c r="S29" s="80"/>
      <c r="T29" s="80"/>
      <c r="U29" s="80"/>
      <c r="V29" s="84"/>
      <c r="W29" s="135"/>
      <c r="X29" s="140"/>
      <c r="Y29" s="142"/>
      <c r="Z29" s="52" t="s">
        <v>277</v>
      </c>
      <c r="AA29" s="58"/>
      <c r="AB29" s="58"/>
      <c r="AC29" s="58"/>
      <c r="AD29" s="58"/>
      <c r="AE29" s="58"/>
      <c r="AF29" s="58"/>
      <c r="AG29" s="63"/>
      <c r="AH29" s="72">
        <v>2034</v>
      </c>
      <c r="AI29" s="80"/>
      <c r="AJ29" s="80"/>
      <c r="AK29" s="80"/>
      <c r="AL29" s="84"/>
      <c r="AM29" s="72">
        <v>6646231</v>
      </c>
      <c r="AN29" s="80"/>
      <c r="AO29" s="80"/>
      <c r="AP29" s="80"/>
      <c r="AQ29" s="80"/>
      <c r="AR29" s="84"/>
      <c r="AS29" s="72">
        <v>3268</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1287527</v>
      </c>
      <c r="BO29" s="217"/>
      <c r="BP29" s="217"/>
      <c r="BQ29" s="217"/>
      <c r="BR29" s="217"/>
      <c r="BS29" s="217"/>
      <c r="BT29" s="217"/>
      <c r="BU29" s="220"/>
      <c r="BV29" s="214">
        <v>1515458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98.1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19973934</v>
      </c>
      <c r="BO30" s="218"/>
      <c r="BP30" s="218"/>
      <c r="BQ30" s="218"/>
      <c r="BR30" s="218"/>
      <c r="BS30" s="218"/>
      <c r="BT30" s="218"/>
      <c r="BU30" s="221"/>
      <c r="BV30" s="215">
        <v>15828263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287</v>
      </c>
      <c r="F33" s="54"/>
      <c r="G33" s="54"/>
      <c r="H33" s="54"/>
      <c r="I33" s="54"/>
      <c r="J33" s="54"/>
      <c r="K33" s="54"/>
      <c r="L33" s="54"/>
      <c r="M33" s="54"/>
      <c r="N33" s="54"/>
      <c r="O33" s="54"/>
      <c r="P33" s="54"/>
      <c r="Q33" s="54"/>
      <c r="R33" s="54"/>
      <c r="S33" s="54"/>
      <c r="T33" s="54"/>
      <c r="U33" s="37" t="s">
        <v>119</v>
      </c>
      <c r="V33" s="37"/>
      <c r="W33" s="54" t="s">
        <v>287</v>
      </c>
      <c r="X33" s="54"/>
      <c r="Y33" s="54"/>
      <c r="Z33" s="54"/>
      <c r="AA33" s="54"/>
      <c r="AB33" s="54"/>
      <c r="AC33" s="54"/>
      <c r="AD33" s="54"/>
      <c r="AE33" s="54"/>
      <c r="AF33" s="54"/>
      <c r="AG33" s="54"/>
      <c r="AH33" s="54"/>
      <c r="AI33" s="54"/>
      <c r="AJ33" s="54"/>
      <c r="AK33" s="54"/>
      <c r="AL33" s="54"/>
      <c r="AM33" s="37" t="s">
        <v>119</v>
      </c>
      <c r="AN33" s="37"/>
      <c r="AO33" s="54" t="s">
        <v>287</v>
      </c>
      <c r="AP33" s="54"/>
      <c r="AQ33" s="54"/>
      <c r="AR33" s="54"/>
      <c r="AS33" s="54"/>
      <c r="AT33" s="54"/>
      <c r="AU33" s="54"/>
      <c r="AV33" s="54"/>
      <c r="AW33" s="54"/>
      <c r="AX33" s="54"/>
      <c r="AY33" s="54"/>
      <c r="AZ33" s="54"/>
      <c r="BA33" s="54"/>
      <c r="BB33" s="54"/>
      <c r="BC33" s="54"/>
      <c r="BD33" s="37"/>
      <c r="BE33" s="54" t="s">
        <v>289</v>
      </c>
      <c r="BF33" s="54"/>
      <c r="BG33" s="54" t="s">
        <v>169</v>
      </c>
      <c r="BH33" s="54"/>
      <c r="BI33" s="54"/>
      <c r="BJ33" s="54"/>
      <c r="BK33" s="54"/>
      <c r="BL33" s="54"/>
      <c r="BM33" s="54"/>
      <c r="BN33" s="54"/>
      <c r="BO33" s="54"/>
      <c r="BP33" s="54"/>
      <c r="BQ33" s="54"/>
      <c r="BR33" s="54"/>
      <c r="BS33" s="54"/>
      <c r="BT33" s="54"/>
      <c r="BU33" s="54"/>
      <c r="BV33" s="37"/>
      <c r="BW33" s="37" t="s">
        <v>289</v>
      </c>
      <c r="BX33" s="37"/>
      <c r="BY33" s="54" t="s">
        <v>109</v>
      </c>
      <c r="BZ33" s="54"/>
      <c r="CA33" s="54"/>
      <c r="CB33" s="54"/>
      <c r="CC33" s="54"/>
      <c r="CD33" s="54"/>
      <c r="CE33" s="54"/>
      <c r="CF33" s="54"/>
      <c r="CG33" s="54"/>
      <c r="CH33" s="54"/>
      <c r="CI33" s="54"/>
      <c r="CJ33" s="54"/>
      <c r="CK33" s="54"/>
      <c r="CL33" s="54"/>
      <c r="CM33" s="54"/>
      <c r="CN33" s="54"/>
      <c r="CO33" s="37" t="s">
        <v>119</v>
      </c>
      <c r="CP33" s="37"/>
      <c r="CQ33" s="54" t="s">
        <v>290</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7</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15</v>
      </c>
      <c r="BF34" s="38"/>
      <c r="BG34" s="55" t="str">
        <f>IF('各会計、関係団体の財政状況及び健全化判断比率'!B36="","",'各会計、関係団体の財政状況及び健全化判断比率'!B36)</f>
        <v>渡船特別会計</v>
      </c>
      <c r="BH34" s="55"/>
      <c r="BI34" s="55"/>
      <c r="BJ34" s="55"/>
      <c r="BK34" s="55"/>
      <c r="BL34" s="55"/>
      <c r="BM34" s="55"/>
      <c r="BN34" s="55"/>
      <c r="BO34" s="55"/>
      <c r="BP34" s="55"/>
      <c r="BQ34" s="55"/>
      <c r="BR34" s="55"/>
      <c r="BS34" s="55"/>
      <c r="BT34" s="55"/>
      <c r="BU34" s="55"/>
      <c r="BV34" s="2"/>
      <c r="BW34" s="38">
        <f>IF(BY34="","",MAX(C34:D43,U34:V43,AM34:AN43,BE34:BF43)+1)</f>
        <v>20</v>
      </c>
      <c r="BX34" s="38"/>
      <c r="BY34" s="55" t="str">
        <f>IF('各会計、関係団体の財政状況及び健全化判断比率'!B68="","",'各会計、関係団体の財政状況及び健全化判断比率'!B68)</f>
        <v>山口県市町総合事務組合（一般会計）</v>
      </c>
      <c r="BZ34" s="55"/>
      <c r="CA34" s="55"/>
      <c r="CB34" s="55"/>
      <c r="CC34" s="55"/>
      <c r="CD34" s="55"/>
      <c r="CE34" s="55"/>
      <c r="CF34" s="55"/>
      <c r="CG34" s="55"/>
      <c r="CH34" s="55"/>
      <c r="CI34" s="55"/>
      <c r="CJ34" s="55"/>
      <c r="CK34" s="55"/>
      <c r="CL34" s="55"/>
      <c r="CM34" s="55"/>
      <c r="CN34" s="2"/>
      <c r="CO34" s="38">
        <f>IF(CQ34="","",MAX(C34:D43,U34:V43,AM34:AN43,BE34:BF43,BW34:BX43)+1)</f>
        <v>24</v>
      </c>
      <c r="CP34" s="38"/>
      <c r="CQ34" s="55" t="str">
        <f>IF('各会計、関係団体の財政状況及び健全化判断比率'!BS7="","",'各会計、関係団体の財政状況及び健全化判断比率'!BS7)</f>
        <v>下関市公営施設管理公社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土地取得特別会計</v>
      </c>
      <c r="F35" s="55"/>
      <c r="G35" s="55"/>
      <c r="H35" s="55"/>
      <c r="I35" s="55"/>
      <c r="J35" s="55"/>
      <c r="K35" s="55"/>
      <c r="L35" s="55"/>
      <c r="M35" s="55"/>
      <c r="N35" s="55"/>
      <c r="O35" s="55"/>
      <c r="P35" s="55"/>
      <c r="Q35" s="55"/>
      <c r="R35" s="55"/>
      <c r="S35" s="55"/>
      <c r="T35" s="2"/>
      <c r="U35" s="38">
        <f t="shared" ref="U35:U43" si="1">IF(W35="","",U34+1)</f>
        <v>8</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IF('各会計、関係団体の財政状況及び健全化判断比率'!B32="","",'各会計、関係団体の財政状況及び健全化判断比率'!B32)</f>
        <v>工業用水道事業会計</v>
      </c>
      <c r="AP35" s="55"/>
      <c r="AQ35" s="55"/>
      <c r="AR35" s="55"/>
      <c r="AS35" s="55"/>
      <c r="AT35" s="55"/>
      <c r="AU35" s="55"/>
      <c r="AV35" s="55"/>
      <c r="AW35" s="55"/>
      <c r="AX35" s="55"/>
      <c r="AY35" s="55"/>
      <c r="AZ35" s="55"/>
      <c r="BA35" s="55"/>
      <c r="BB35" s="55"/>
      <c r="BC35" s="55"/>
      <c r="BD35" s="2"/>
      <c r="BE35" s="38">
        <f t="shared" ref="BE35:BE43" si="3">IF(BG35="","",BE34+1)</f>
        <v>16</v>
      </c>
      <c r="BF35" s="38"/>
      <c r="BG35" s="55" t="str">
        <f>IF('各会計、関係団体の財政状況及び健全化判断比率'!B37="","",'各会計、関係団体の財政状況及び健全化判断比率'!B37)</f>
        <v>市場特別会計</v>
      </c>
      <c r="BH35" s="55"/>
      <c r="BI35" s="55"/>
      <c r="BJ35" s="55"/>
      <c r="BK35" s="55"/>
      <c r="BL35" s="55"/>
      <c r="BM35" s="55"/>
      <c r="BN35" s="55"/>
      <c r="BO35" s="55"/>
      <c r="BP35" s="55"/>
      <c r="BQ35" s="55"/>
      <c r="BR35" s="55"/>
      <c r="BS35" s="55"/>
      <c r="BT35" s="55"/>
      <c r="BU35" s="55"/>
      <c r="BV35" s="2"/>
      <c r="BW35" s="38">
        <f t="shared" ref="BW35:BW43" si="4">IF(BY35="","",BW34+1)</f>
        <v>21</v>
      </c>
      <c r="BX35" s="38"/>
      <c r="BY35" s="55" t="str">
        <f>IF('各会計、関係団体の財政状況及び健全化判断比率'!B69="","",'各会計、関係団体の財政状況及び健全化判断比率'!B69)</f>
        <v>山口県市町総合事務組合（山口県自治会館管理特別会計）</v>
      </c>
      <c r="BZ35" s="55"/>
      <c r="CA35" s="55"/>
      <c r="CB35" s="55"/>
      <c r="CC35" s="55"/>
      <c r="CD35" s="55"/>
      <c r="CE35" s="55"/>
      <c r="CF35" s="55"/>
      <c r="CG35" s="55"/>
      <c r="CH35" s="55"/>
      <c r="CI35" s="55"/>
      <c r="CJ35" s="55"/>
      <c r="CK35" s="55"/>
      <c r="CL35" s="55"/>
      <c r="CM35" s="55"/>
      <c r="CN35" s="2"/>
      <c r="CO35" s="38">
        <f t="shared" ref="CO35:CO43" si="5">IF(CQ35="","",CO34+1)</f>
        <v>25</v>
      </c>
      <c r="CP35" s="38"/>
      <c r="CQ35" s="55" t="str">
        <f>IF('各会計、関係団体の財政状況及び健全化判断比率'!BS8="","",'各会計、関係団体の財政状況及び健全化判断比率'!BS8)</f>
        <v>下関市文化振興財団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母子父子寡婦福祉資金貸付事業特別会計</v>
      </c>
      <c r="F36" s="55"/>
      <c r="G36" s="55"/>
      <c r="H36" s="55"/>
      <c r="I36" s="55"/>
      <c r="J36" s="55"/>
      <c r="K36" s="55"/>
      <c r="L36" s="55"/>
      <c r="M36" s="55"/>
      <c r="N36" s="55"/>
      <c r="O36" s="55"/>
      <c r="P36" s="55"/>
      <c r="Q36" s="55"/>
      <c r="R36" s="55"/>
      <c r="S36" s="55"/>
      <c r="T36" s="2"/>
      <c r="U36" s="38">
        <f t="shared" si="1"/>
        <v>9</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12</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f t="shared" si="3"/>
        <v>17</v>
      </c>
      <c r="BF36" s="38"/>
      <c r="BG36" s="55" t="str">
        <f>IF('各会計、関係団体の財政状況及び健全化判断比率'!B38="","",'各会計、関係団体の財政状況及び健全化判断比率'!B38)</f>
        <v>観光施設事業特別会計</v>
      </c>
      <c r="BH36" s="55"/>
      <c r="BI36" s="55"/>
      <c r="BJ36" s="55"/>
      <c r="BK36" s="55"/>
      <c r="BL36" s="55"/>
      <c r="BM36" s="55"/>
      <c r="BN36" s="55"/>
      <c r="BO36" s="55"/>
      <c r="BP36" s="55"/>
      <c r="BQ36" s="55"/>
      <c r="BR36" s="55"/>
      <c r="BS36" s="55"/>
      <c r="BT36" s="55"/>
      <c r="BU36" s="55"/>
      <c r="BV36" s="2"/>
      <c r="BW36" s="38">
        <f t="shared" si="4"/>
        <v>22</v>
      </c>
      <c r="BX36" s="38"/>
      <c r="BY36" s="55" t="str">
        <f>IF('各会計、関係団体の財政状況及び健全化判断比率'!B70="","",'各会計、関係団体の財政状況及び健全化判断比率'!B70)</f>
        <v>山口県後期高齢者医療広域連合（一般会計）</v>
      </c>
      <c r="BZ36" s="55"/>
      <c r="CA36" s="55"/>
      <c r="CB36" s="55"/>
      <c r="CC36" s="55"/>
      <c r="CD36" s="55"/>
      <c r="CE36" s="55"/>
      <c r="CF36" s="55"/>
      <c r="CG36" s="55"/>
      <c r="CH36" s="55"/>
      <c r="CI36" s="55"/>
      <c r="CJ36" s="55"/>
      <c r="CK36" s="55"/>
      <c r="CL36" s="55"/>
      <c r="CM36" s="55"/>
      <c r="CN36" s="2"/>
      <c r="CO36" s="38">
        <f t="shared" si="5"/>
        <v>26</v>
      </c>
      <c r="CP36" s="38"/>
      <c r="CQ36" s="55" t="str">
        <f>IF('各会計、関係団体の財政状況及び健全化判断比率'!BS9="","",'各会計、関係団体の財政状況及び健全化判断比率'!BS9)</f>
        <v>下関海洋少年団育成会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港湾特別会計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13</v>
      </c>
      <c r="AN37" s="38"/>
      <c r="AO37" s="55" t="str">
        <f>IF('各会計、関係団体の財政状況及び健全化判断比率'!B34="","",'各会計、関係団体の財政状況及び健全化判断比率'!B34)</f>
        <v>病院事業会計</v>
      </c>
      <c r="AP37" s="55"/>
      <c r="AQ37" s="55"/>
      <c r="AR37" s="55"/>
      <c r="AS37" s="55"/>
      <c r="AT37" s="55"/>
      <c r="AU37" s="55"/>
      <c r="AV37" s="55"/>
      <c r="AW37" s="55"/>
      <c r="AX37" s="55"/>
      <c r="AY37" s="55"/>
      <c r="AZ37" s="55"/>
      <c r="BA37" s="55"/>
      <c r="BB37" s="55"/>
      <c r="BC37" s="55"/>
      <c r="BD37" s="2"/>
      <c r="BE37" s="38">
        <f t="shared" si="3"/>
        <v>18</v>
      </c>
      <c r="BF37" s="38"/>
      <c r="BG37" s="55" t="str">
        <f>IF('各会計、関係団体の財政状況及び健全化判断比率'!B39="","",'各会計、関係団体の財政状況及び健全化判断比率'!B39)</f>
        <v>農業集落排水事業特別会計</v>
      </c>
      <c r="BH37" s="55"/>
      <c r="BI37" s="55"/>
      <c r="BJ37" s="55"/>
      <c r="BK37" s="55"/>
      <c r="BL37" s="55"/>
      <c r="BM37" s="55"/>
      <c r="BN37" s="55"/>
      <c r="BO37" s="55"/>
      <c r="BP37" s="55"/>
      <c r="BQ37" s="55"/>
      <c r="BR37" s="55"/>
      <c r="BS37" s="55"/>
      <c r="BT37" s="55"/>
      <c r="BU37" s="55"/>
      <c r="BV37" s="2"/>
      <c r="BW37" s="38">
        <f t="shared" si="4"/>
        <v>23</v>
      </c>
      <c r="BX37" s="38"/>
      <c r="BY37" s="55" t="str">
        <f>IF('各会計、関係団体の財政状況及び健全化判断比率'!B71="","",'各会計、関係団体の財政状況及び健全化判断比率'!B71)</f>
        <v>山口県後期高齢者医療広域連合（後期高齢者医療特別会計）</v>
      </c>
      <c r="BZ37" s="55"/>
      <c r="CA37" s="55"/>
      <c r="CB37" s="55"/>
      <c r="CC37" s="55"/>
      <c r="CD37" s="55"/>
      <c r="CE37" s="55"/>
      <c r="CF37" s="55"/>
      <c r="CG37" s="55"/>
      <c r="CH37" s="55"/>
      <c r="CI37" s="55"/>
      <c r="CJ37" s="55"/>
      <c r="CK37" s="55"/>
      <c r="CL37" s="55"/>
      <c r="CM37" s="55"/>
      <c r="CN37" s="2"/>
      <c r="CO37" s="38">
        <f t="shared" si="5"/>
        <v>27</v>
      </c>
      <c r="CP37" s="38"/>
      <c r="CQ37" s="55" t="str">
        <f>IF('各会計、関係団体の財政状況及び健全化判断比率'!BS10="","",'各会計、関係団体の財政状況及び健全化判断比率'!BS10)</f>
        <v>下関海洋科学アカデミー</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市立市民病院債管理特別会計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14</v>
      </c>
      <c r="AN38" s="38"/>
      <c r="AO38" s="55" t="str">
        <f>IF('各会計、関係団体の財政状況及び健全化判断比率'!B35="","",'各会計、関係団体の財政状況及び健全化判断比率'!B35)</f>
        <v>ボートレース事業会計</v>
      </c>
      <c r="AP38" s="55"/>
      <c r="AQ38" s="55"/>
      <c r="AR38" s="55"/>
      <c r="AS38" s="55"/>
      <c r="AT38" s="55"/>
      <c r="AU38" s="55"/>
      <c r="AV38" s="55"/>
      <c r="AW38" s="55"/>
      <c r="AX38" s="55"/>
      <c r="AY38" s="55"/>
      <c r="AZ38" s="55"/>
      <c r="BA38" s="55"/>
      <c r="BB38" s="55"/>
      <c r="BC38" s="55"/>
      <c r="BD38" s="2"/>
      <c r="BE38" s="38">
        <f t="shared" si="3"/>
        <v>19</v>
      </c>
      <c r="BF38" s="38"/>
      <c r="BG38" s="55" t="str">
        <f>IF('各会計、関係団体の財政状況及び健全化判断比率'!B40="","",'各会計、関係団体の財政状況及び健全化判断比率'!B40)</f>
        <v>臨海土地造成事業特別会計</v>
      </c>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f t="shared" si="5"/>
        <v>28</v>
      </c>
      <c r="CP38" s="38"/>
      <c r="CQ38" s="55" t="str">
        <f>IF('各会計、関係団体の財政状況及び健全化判断比率'!BS11="","",'各会計、関係団体の財政状況及び健全化判断比率'!BS11)</f>
        <v>菊川町まちづくり</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公債管理特別会計</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f t="shared" si="5"/>
        <v>29</v>
      </c>
      <c r="CP39" s="38"/>
      <c r="CQ39" s="55" t="str">
        <f>IF('各会計、関係団体の財政状況及び健全化判断比率'!BS12="","",'各会計、関係団体の財政状況及び健全化判断比率'!BS12)</f>
        <v>豊田ふるさとセンター</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30</v>
      </c>
      <c r="CP40" s="38"/>
      <c r="CQ40" s="55" t="str">
        <f>IF('各会計、関係団体の財政状況及び健全化判断比率'!BS13="","",'各会計、関係団体の財政状況及び健全化判断比率'!BS13)</f>
        <v>豊田あぐりサービス</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31</v>
      </c>
      <c r="CP41" s="38"/>
      <c r="CQ41" s="55" t="str">
        <f>IF('各会計、関係団体の財政状況及び健全化判断比率'!BS14="","",'各会計、関係団体の財政状況及び健全化判断比率'!BS14)</f>
        <v>豊田湖畔公園管理財団</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32</v>
      </c>
      <c r="CP42" s="38"/>
      <c r="CQ42" s="55" t="str">
        <f>IF('各会計、関係団体の財政状況及び健全化判断比率'!BS15="","",'各会計、関係団体の財政状況及び健全化判断比率'!BS15)</f>
        <v>豊浦産業振興事業団</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33</v>
      </c>
      <c r="CP43" s="38"/>
      <c r="CQ43" s="55" t="str">
        <f>IF('各会計、関係団体の財政状況及び健全化判断比率'!BS16="","",'各会計、関係団体の財政状況及び健全化判断比率'!BS16)</f>
        <v>下関市水道サービス公社</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1elZCjMBfCohiuKYdwp3FyOVHKbklnleJNGSATLsc8fopXIB+tET/P6XaR3us+OzGRulKCkqBflzXupdmy0obA==" saltValue="74M/2WbLgiJZDTepuKmKB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537</v>
      </c>
      <c r="G33" s="883" t="s">
        <v>538</v>
      </c>
      <c r="H33" s="883" t="s">
        <v>539</v>
      </c>
      <c r="I33" s="883" t="s">
        <v>258</v>
      </c>
      <c r="J33" s="887" t="s">
        <v>540</v>
      </c>
      <c r="K33" s="862"/>
      <c r="L33" s="862"/>
      <c r="M33" s="862"/>
      <c r="N33" s="862"/>
      <c r="O33" s="862"/>
      <c r="P33" s="862"/>
    </row>
    <row r="34" spans="1:16" ht="39" customHeight="1">
      <c r="A34" s="862"/>
      <c r="B34" s="864"/>
      <c r="C34" s="870" t="s">
        <v>462</v>
      </c>
      <c r="D34" s="870"/>
      <c r="E34" s="875"/>
      <c r="F34" s="879" t="s">
        <v>542</v>
      </c>
      <c r="G34" s="884" t="s">
        <v>543</v>
      </c>
      <c r="H34" s="884" t="s">
        <v>544</v>
      </c>
      <c r="I34" s="884" t="s">
        <v>414</v>
      </c>
      <c r="J34" s="888" t="s">
        <v>545</v>
      </c>
      <c r="K34" s="862"/>
      <c r="L34" s="862"/>
      <c r="M34" s="862"/>
      <c r="N34" s="862"/>
      <c r="O34" s="862"/>
      <c r="P34" s="862"/>
    </row>
    <row r="35" spans="1:16" ht="39" customHeight="1">
      <c r="A35" s="862"/>
      <c r="B35" s="865"/>
      <c r="C35" s="871" t="s">
        <v>426</v>
      </c>
      <c r="D35" s="871"/>
      <c r="E35" s="876"/>
      <c r="F35" s="880">
        <v>26.55</v>
      </c>
      <c r="G35" s="885">
        <v>45.64</v>
      </c>
      <c r="H35" s="885">
        <v>45.66</v>
      </c>
      <c r="I35" s="885">
        <v>60.62</v>
      </c>
      <c r="J35" s="889">
        <v>64.31</v>
      </c>
      <c r="K35" s="862"/>
      <c r="L35" s="862"/>
      <c r="M35" s="862"/>
      <c r="N35" s="862"/>
      <c r="O35" s="862"/>
      <c r="P35" s="862"/>
    </row>
    <row r="36" spans="1:16" ht="39" customHeight="1">
      <c r="A36" s="862"/>
      <c r="B36" s="865"/>
      <c r="C36" s="871" t="s">
        <v>470</v>
      </c>
      <c r="D36" s="871"/>
      <c r="E36" s="876"/>
      <c r="F36" s="880">
        <v>7.1</v>
      </c>
      <c r="G36" s="885">
        <v>8.35</v>
      </c>
      <c r="H36" s="885">
        <v>9.42</v>
      </c>
      <c r="I36" s="885">
        <v>10.199999999999999</v>
      </c>
      <c r="J36" s="889">
        <v>10.029999999999999</v>
      </c>
      <c r="K36" s="862"/>
      <c r="L36" s="862"/>
      <c r="M36" s="862"/>
      <c r="N36" s="862"/>
      <c r="O36" s="862"/>
      <c r="P36" s="862"/>
    </row>
    <row r="37" spans="1:16" ht="39" customHeight="1">
      <c r="A37" s="862"/>
      <c r="B37" s="865"/>
      <c r="C37" s="871" t="s">
        <v>459</v>
      </c>
      <c r="D37" s="871"/>
      <c r="E37" s="876"/>
      <c r="F37" s="880">
        <v>3.71</v>
      </c>
      <c r="G37" s="885">
        <v>6.32</v>
      </c>
      <c r="H37" s="885">
        <v>6.39</v>
      </c>
      <c r="I37" s="885">
        <v>6.46</v>
      </c>
      <c r="J37" s="889">
        <v>6.31</v>
      </c>
      <c r="K37" s="862"/>
      <c r="L37" s="862"/>
      <c r="M37" s="862"/>
      <c r="N37" s="862"/>
      <c r="O37" s="862"/>
      <c r="P37" s="862"/>
    </row>
    <row r="38" spans="1:16" ht="39" customHeight="1">
      <c r="A38" s="862"/>
      <c r="B38" s="865"/>
      <c r="C38" s="871" t="s">
        <v>357</v>
      </c>
      <c r="D38" s="871"/>
      <c r="E38" s="876"/>
      <c r="F38" s="880">
        <v>2.5299999999999998</v>
      </c>
      <c r="G38" s="885">
        <v>2.13</v>
      </c>
      <c r="H38" s="885">
        <v>1.36</v>
      </c>
      <c r="I38" s="885">
        <v>1.74</v>
      </c>
      <c r="J38" s="889">
        <v>1.71</v>
      </c>
      <c r="K38" s="862"/>
      <c r="L38" s="862"/>
      <c r="M38" s="862"/>
      <c r="N38" s="862"/>
      <c r="O38" s="862"/>
      <c r="P38" s="862"/>
    </row>
    <row r="39" spans="1:16" ht="39" customHeight="1">
      <c r="A39" s="862"/>
      <c r="B39" s="865"/>
      <c r="C39" s="871" t="s">
        <v>469</v>
      </c>
      <c r="D39" s="871"/>
      <c r="E39" s="876"/>
      <c r="F39" s="880">
        <v>1.23</v>
      </c>
      <c r="G39" s="885">
        <v>1.75</v>
      </c>
      <c r="H39" s="885">
        <v>1.64</v>
      </c>
      <c r="I39" s="885">
        <v>1.37</v>
      </c>
      <c r="J39" s="889">
        <v>0.81</v>
      </c>
      <c r="K39" s="862"/>
      <c r="L39" s="862"/>
      <c r="M39" s="862"/>
      <c r="N39" s="862"/>
      <c r="O39" s="862"/>
      <c r="P39" s="862"/>
    </row>
    <row r="40" spans="1:16" ht="39" customHeight="1">
      <c r="A40" s="862"/>
      <c r="B40" s="865"/>
      <c r="C40" s="871" t="s">
        <v>26</v>
      </c>
      <c r="D40" s="871"/>
      <c r="E40" s="876"/>
      <c r="F40" s="880">
        <v>0.63</v>
      </c>
      <c r="G40" s="885">
        <v>0.76</v>
      </c>
      <c r="H40" s="885">
        <v>1.1399999999999999</v>
      </c>
      <c r="I40" s="885">
        <v>0.83</v>
      </c>
      <c r="J40" s="889">
        <v>0.67</v>
      </c>
      <c r="K40" s="862"/>
      <c r="L40" s="862"/>
      <c r="M40" s="862"/>
      <c r="N40" s="862"/>
      <c r="O40" s="862"/>
      <c r="P40" s="862"/>
    </row>
    <row r="41" spans="1:16" ht="39" customHeight="1">
      <c r="A41" s="862"/>
      <c r="B41" s="865"/>
      <c r="C41" s="871" t="s">
        <v>264</v>
      </c>
      <c r="D41" s="871"/>
      <c r="E41" s="876"/>
      <c r="F41" s="880">
        <v>0.39</v>
      </c>
      <c r="G41" s="885">
        <v>0.44</v>
      </c>
      <c r="H41" s="885">
        <v>0.34</v>
      </c>
      <c r="I41" s="885">
        <v>0.38</v>
      </c>
      <c r="J41" s="889">
        <v>0.44</v>
      </c>
      <c r="K41" s="862"/>
      <c r="L41" s="862"/>
      <c r="M41" s="862"/>
      <c r="N41" s="862"/>
      <c r="O41" s="862"/>
      <c r="P41" s="862"/>
    </row>
    <row r="42" spans="1:16" ht="39" customHeight="1">
      <c r="A42" s="862"/>
      <c r="B42" s="866"/>
      <c r="C42" s="871" t="s">
        <v>546</v>
      </c>
      <c r="D42" s="871"/>
      <c r="E42" s="876"/>
      <c r="F42" s="880" t="s">
        <v>203</v>
      </c>
      <c r="G42" s="885" t="s">
        <v>203</v>
      </c>
      <c r="H42" s="885" t="s">
        <v>203</v>
      </c>
      <c r="I42" s="885" t="s">
        <v>545</v>
      </c>
      <c r="J42" s="889" t="s">
        <v>203</v>
      </c>
      <c r="K42" s="862"/>
      <c r="L42" s="862"/>
      <c r="M42" s="862"/>
      <c r="N42" s="862"/>
      <c r="O42" s="862"/>
      <c r="P42" s="862"/>
    </row>
    <row r="43" spans="1:16" ht="39" customHeight="1">
      <c r="A43" s="862"/>
      <c r="B43" s="867"/>
      <c r="C43" s="872" t="s">
        <v>306</v>
      </c>
      <c r="D43" s="872"/>
      <c r="E43" s="877"/>
      <c r="F43" s="881">
        <v>0.72</v>
      </c>
      <c r="G43" s="886">
        <v>0.67</v>
      </c>
      <c r="H43" s="886">
        <v>0.74</v>
      </c>
      <c r="I43" s="886">
        <v>0.7</v>
      </c>
      <c r="J43" s="890">
        <v>0.78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YCp5N2Ay3roQdZVRsHwWLS8t7O/SYWZj4p4wRcSHvzW484A0yx+DOeRThO4XE5bHTvvG4xB/UssUNvSI/7dQ==" saltValue="vhqC8v3NWCvwihrxETY53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Q49" sqref="Q49"/>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537</v>
      </c>
      <c r="L44" s="950" t="s">
        <v>538</v>
      </c>
      <c r="M44" s="950" t="s">
        <v>539</v>
      </c>
      <c r="N44" s="950" t="s">
        <v>258</v>
      </c>
      <c r="O44" s="959" t="s">
        <v>540</v>
      </c>
      <c r="P44" s="734"/>
      <c r="Q44" s="734"/>
      <c r="R44" s="734"/>
      <c r="S44" s="734"/>
      <c r="T44" s="734"/>
      <c r="U44" s="734"/>
    </row>
    <row r="45" spans="1:21" ht="30.75" customHeight="1">
      <c r="A45" s="734"/>
      <c r="B45" s="892" t="s">
        <v>25</v>
      </c>
      <c r="C45" s="906"/>
      <c r="D45" s="916"/>
      <c r="E45" s="925" t="s">
        <v>22</v>
      </c>
      <c r="F45" s="925"/>
      <c r="G45" s="925"/>
      <c r="H45" s="925"/>
      <c r="I45" s="925"/>
      <c r="J45" s="934"/>
      <c r="K45" s="942">
        <v>17387</v>
      </c>
      <c r="L45" s="951">
        <v>17188</v>
      </c>
      <c r="M45" s="951">
        <v>16160</v>
      </c>
      <c r="N45" s="951">
        <v>15267</v>
      </c>
      <c r="O45" s="960">
        <v>14187</v>
      </c>
      <c r="P45" s="734"/>
      <c r="Q45" s="734"/>
      <c r="R45" s="734"/>
      <c r="S45" s="734"/>
      <c r="T45" s="734"/>
      <c r="U45" s="734"/>
    </row>
    <row r="46" spans="1:21" ht="30.75" customHeight="1">
      <c r="A46" s="734"/>
      <c r="B46" s="893"/>
      <c r="C46" s="907"/>
      <c r="D46" s="917"/>
      <c r="E46" s="926" t="s">
        <v>29</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32</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38</v>
      </c>
      <c r="F48" s="926"/>
      <c r="G48" s="926"/>
      <c r="H48" s="926"/>
      <c r="I48" s="926"/>
      <c r="J48" s="935"/>
      <c r="K48" s="943">
        <v>2399</v>
      </c>
      <c r="L48" s="952">
        <v>2433</v>
      </c>
      <c r="M48" s="952">
        <v>2372</v>
      </c>
      <c r="N48" s="952">
        <v>2242</v>
      </c>
      <c r="O48" s="961">
        <v>2285</v>
      </c>
      <c r="P48" s="734"/>
      <c r="Q48" s="734"/>
      <c r="R48" s="734"/>
      <c r="S48" s="734"/>
      <c r="T48" s="734"/>
      <c r="U48" s="734"/>
    </row>
    <row r="49" spans="1:21" ht="30.75" customHeight="1">
      <c r="A49" s="734"/>
      <c r="B49" s="893"/>
      <c r="C49" s="907"/>
      <c r="D49" s="917"/>
      <c r="E49" s="926" t="s">
        <v>0</v>
      </c>
      <c r="F49" s="926"/>
      <c r="G49" s="926"/>
      <c r="H49" s="926"/>
      <c r="I49" s="926"/>
      <c r="J49" s="935"/>
      <c r="K49" s="943" t="s">
        <v>203</v>
      </c>
      <c r="L49" s="952" t="s">
        <v>203</v>
      </c>
      <c r="M49" s="952" t="s">
        <v>203</v>
      </c>
      <c r="N49" s="952" t="s">
        <v>203</v>
      </c>
      <c r="O49" s="961" t="s">
        <v>203</v>
      </c>
      <c r="P49" s="734"/>
      <c r="Q49" s="734"/>
      <c r="R49" s="734"/>
      <c r="S49" s="734"/>
      <c r="T49" s="734"/>
      <c r="U49" s="734"/>
    </row>
    <row r="50" spans="1:21" ht="30.75" customHeight="1">
      <c r="A50" s="734"/>
      <c r="B50" s="893"/>
      <c r="C50" s="907"/>
      <c r="D50" s="917"/>
      <c r="E50" s="926" t="s">
        <v>40</v>
      </c>
      <c r="F50" s="926"/>
      <c r="G50" s="926"/>
      <c r="H50" s="926"/>
      <c r="I50" s="926"/>
      <c r="J50" s="935"/>
      <c r="K50" s="943">
        <v>31</v>
      </c>
      <c r="L50" s="952">
        <v>26</v>
      </c>
      <c r="M50" s="952">
        <v>21</v>
      </c>
      <c r="N50" s="952">
        <v>19</v>
      </c>
      <c r="O50" s="961">
        <v>68</v>
      </c>
      <c r="P50" s="734"/>
      <c r="Q50" s="734"/>
      <c r="R50" s="734"/>
      <c r="S50" s="734"/>
      <c r="T50" s="734"/>
      <c r="U50" s="734"/>
    </row>
    <row r="51" spans="1:21" ht="30.75" customHeight="1">
      <c r="A51" s="734"/>
      <c r="B51" s="894"/>
      <c r="C51" s="908"/>
      <c r="D51" s="918"/>
      <c r="E51" s="926" t="s">
        <v>44</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47</v>
      </c>
      <c r="C52" s="909"/>
      <c r="D52" s="918"/>
      <c r="E52" s="926" t="s">
        <v>48</v>
      </c>
      <c r="F52" s="926"/>
      <c r="G52" s="926"/>
      <c r="H52" s="926"/>
      <c r="I52" s="926"/>
      <c r="J52" s="935"/>
      <c r="K52" s="943">
        <v>14198</v>
      </c>
      <c r="L52" s="952">
        <v>13842</v>
      </c>
      <c r="M52" s="952">
        <v>13175</v>
      </c>
      <c r="N52" s="952">
        <v>12115</v>
      </c>
      <c r="O52" s="961">
        <v>11684</v>
      </c>
      <c r="P52" s="734"/>
      <c r="Q52" s="734"/>
      <c r="R52" s="734"/>
      <c r="S52" s="734"/>
      <c r="T52" s="734"/>
      <c r="U52" s="734"/>
    </row>
    <row r="53" spans="1:21" ht="30.75" customHeight="1">
      <c r="A53" s="734"/>
      <c r="B53" s="896" t="s">
        <v>49</v>
      </c>
      <c r="C53" s="910"/>
      <c r="D53" s="919"/>
      <c r="E53" s="927" t="s">
        <v>52</v>
      </c>
      <c r="F53" s="927"/>
      <c r="G53" s="927"/>
      <c r="H53" s="927"/>
      <c r="I53" s="927"/>
      <c r="J53" s="936"/>
      <c r="K53" s="944">
        <v>5619</v>
      </c>
      <c r="L53" s="953">
        <v>5805</v>
      </c>
      <c r="M53" s="953">
        <v>5378</v>
      </c>
      <c r="N53" s="953">
        <v>5413</v>
      </c>
      <c r="O53" s="962">
        <v>4856</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537</v>
      </c>
      <c r="L57" s="954" t="s">
        <v>538</v>
      </c>
      <c r="M57" s="954" t="s">
        <v>539</v>
      </c>
      <c r="N57" s="954" t="s">
        <v>258</v>
      </c>
      <c r="O57" s="964" t="s">
        <v>540</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QwnuYRosJ0g8yC8RmADGJIrAodvKXa+A5zAWG/RSwvgcU5TsNZPZt64ToXJs5SLY8gLdhozfaROIswnIpsBEA==" saltValue="EUmXOR2VYv5B/rWvWKkJU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537</v>
      </c>
      <c r="J40" s="950" t="s">
        <v>538</v>
      </c>
      <c r="K40" s="950" t="s">
        <v>539</v>
      </c>
      <c r="L40" s="950" t="s">
        <v>258</v>
      </c>
      <c r="M40" s="990" t="s">
        <v>540</v>
      </c>
    </row>
    <row r="41" spans="2:13" ht="27.75" customHeight="1">
      <c r="B41" s="892" t="s">
        <v>34</v>
      </c>
      <c r="C41" s="906"/>
      <c r="D41" s="916"/>
      <c r="E41" s="973" t="s">
        <v>54</v>
      </c>
      <c r="F41" s="973"/>
      <c r="G41" s="973"/>
      <c r="H41" s="979"/>
      <c r="I41" s="983">
        <v>150973</v>
      </c>
      <c r="J41" s="987">
        <v>145416</v>
      </c>
      <c r="K41" s="987">
        <v>140833</v>
      </c>
      <c r="L41" s="987">
        <v>138548</v>
      </c>
      <c r="M41" s="991">
        <v>138633</v>
      </c>
    </row>
    <row r="42" spans="2:13" ht="27.75" customHeight="1">
      <c r="B42" s="893"/>
      <c r="C42" s="907"/>
      <c r="D42" s="917"/>
      <c r="E42" s="974" t="s">
        <v>72</v>
      </c>
      <c r="F42" s="974"/>
      <c r="G42" s="974"/>
      <c r="H42" s="980"/>
      <c r="I42" s="984">
        <v>5</v>
      </c>
      <c r="J42" s="988">
        <v>693</v>
      </c>
      <c r="K42" s="988">
        <v>2123</v>
      </c>
      <c r="L42" s="988">
        <v>1541</v>
      </c>
      <c r="M42" s="992">
        <v>2429</v>
      </c>
    </row>
    <row r="43" spans="2:13" ht="27.75" customHeight="1">
      <c r="B43" s="893"/>
      <c r="C43" s="907"/>
      <c r="D43" s="917"/>
      <c r="E43" s="974" t="s">
        <v>73</v>
      </c>
      <c r="F43" s="974"/>
      <c r="G43" s="974"/>
      <c r="H43" s="980"/>
      <c r="I43" s="984">
        <v>28356</v>
      </c>
      <c r="J43" s="988">
        <v>26472</v>
      </c>
      <c r="K43" s="988">
        <v>25185</v>
      </c>
      <c r="L43" s="988">
        <v>25890</v>
      </c>
      <c r="M43" s="992">
        <v>27082</v>
      </c>
    </row>
    <row r="44" spans="2:13" ht="27.75" customHeight="1">
      <c r="B44" s="893"/>
      <c r="C44" s="907"/>
      <c r="D44" s="917"/>
      <c r="E44" s="974" t="s">
        <v>75</v>
      </c>
      <c r="F44" s="974"/>
      <c r="G44" s="974"/>
      <c r="H44" s="980"/>
      <c r="I44" s="984" t="s">
        <v>203</v>
      </c>
      <c r="J44" s="988" t="s">
        <v>203</v>
      </c>
      <c r="K44" s="988" t="s">
        <v>203</v>
      </c>
      <c r="L44" s="988" t="s">
        <v>203</v>
      </c>
      <c r="M44" s="992" t="s">
        <v>203</v>
      </c>
    </row>
    <row r="45" spans="2:13" ht="27.75" customHeight="1">
      <c r="B45" s="893"/>
      <c r="C45" s="907"/>
      <c r="D45" s="917"/>
      <c r="E45" s="974" t="s">
        <v>77</v>
      </c>
      <c r="F45" s="974"/>
      <c r="G45" s="974"/>
      <c r="H45" s="980"/>
      <c r="I45" s="984">
        <v>17589</v>
      </c>
      <c r="J45" s="988">
        <v>17131</v>
      </c>
      <c r="K45" s="988">
        <v>16933</v>
      </c>
      <c r="L45" s="988">
        <v>17838</v>
      </c>
      <c r="M45" s="992">
        <v>17939</v>
      </c>
    </row>
    <row r="46" spans="2:13" ht="27.75" customHeight="1">
      <c r="B46" s="893"/>
      <c r="C46" s="907"/>
      <c r="D46" s="918"/>
      <c r="E46" s="974" t="s">
        <v>76</v>
      </c>
      <c r="F46" s="974"/>
      <c r="G46" s="974"/>
      <c r="H46" s="980"/>
      <c r="I46" s="984" t="s">
        <v>203</v>
      </c>
      <c r="J46" s="988" t="s">
        <v>203</v>
      </c>
      <c r="K46" s="988" t="s">
        <v>203</v>
      </c>
      <c r="L46" s="988" t="s">
        <v>203</v>
      </c>
      <c r="M46" s="992">
        <v>350</v>
      </c>
    </row>
    <row r="47" spans="2:13" ht="27.75" customHeight="1">
      <c r="B47" s="893"/>
      <c r="C47" s="907"/>
      <c r="D47" s="971"/>
      <c r="E47" s="975" t="s">
        <v>79</v>
      </c>
      <c r="F47" s="978"/>
      <c r="G47" s="978"/>
      <c r="H47" s="981"/>
      <c r="I47" s="984" t="s">
        <v>203</v>
      </c>
      <c r="J47" s="988" t="s">
        <v>203</v>
      </c>
      <c r="K47" s="988" t="s">
        <v>203</v>
      </c>
      <c r="L47" s="988" t="s">
        <v>203</v>
      </c>
      <c r="M47" s="992" t="s">
        <v>203</v>
      </c>
    </row>
    <row r="48" spans="2:13" ht="27.75" customHeight="1">
      <c r="B48" s="893"/>
      <c r="C48" s="907"/>
      <c r="D48" s="917"/>
      <c r="E48" s="974" t="s">
        <v>83</v>
      </c>
      <c r="F48" s="974"/>
      <c r="G48" s="974"/>
      <c r="H48" s="980"/>
      <c r="I48" s="984" t="s">
        <v>203</v>
      </c>
      <c r="J48" s="988" t="s">
        <v>203</v>
      </c>
      <c r="K48" s="988" t="s">
        <v>203</v>
      </c>
      <c r="L48" s="988" t="s">
        <v>203</v>
      </c>
      <c r="M48" s="992" t="s">
        <v>203</v>
      </c>
    </row>
    <row r="49" spans="2:13" ht="27.75" customHeight="1">
      <c r="B49" s="894"/>
      <c r="C49" s="908"/>
      <c r="D49" s="917"/>
      <c r="E49" s="974" t="s">
        <v>89</v>
      </c>
      <c r="F49" s="974"/>
      <c r="G49" s="974"/>
      <c r="H49" s="980"/>
      <c r="I49" s="984" t="s">
        <v>203</v>
      </c>
      <c r="J49" s="988" t="s">
        <v>203</v>
      </c>
      <c r="K49" s="988" t="s">
        <v>203</v>
      </c>
      <c r="L49" s="988" t="s">
        <v>203</v>
      </c>
      <c r="M49" s="992" t="s">
        <v>203</v>
      </c>
    </row>
    <row r="50" spans="2:13" ht="27.75" customHeight="1">
      <c r="B50" s="968" t="s">
        <v>91</v>
      </c>
      <c r="C50" s="970"/>
      <c r="D50" s="972"/>
      <c r="E50" s="974" t="s">
        <v>93</v>
      </c>
      <c r="F50" s="974"/>
      <c r="G50" s="974"/>
      <c r="H50" s="980"/>
      <c r="I50" s="984">
        <v>16621</v>
      </c>
      <c r="J50" s="988">
        <v>19241</v>
      </c>
      <c r="K50" s="988">
        <v>32019</v>
      </c>
      <c r="L50" s="988">
        <v>29947</v>
      </c>
      <c r="M50" s="992">
        <v>34178</v>
      </c>
    </row>
    <row r="51" spans="2:13" ht="27.75" customHeight="1">
      <c r="B51" s="893"/>
      <c r="C51" s="907"/>
      <c r="D51" s="917"/>
      <c r="E51" s="974" t="s">
        <v>96</v>
      </c>
      <c r="F51" s="974"/>
      <c r="G51" s="974"/>
      <c r="H51" s="980"/>
      <c r="I51" s="984">
        <v>18246</v>
      </c>
      <c r="J51" s="988">
        <v>17612</v>
      </c>
      <c r="K51" s="988">
        <v>17607</v>
      </c>
      <c r="L51" s="988">
        <v>18502</v>
      </c>
      <c r="M51" s="992">
        <v>20002</v>
      </c>
    </row>
    <row r="52" spans="2:13" ht="27.75" customHeight="1">
      <c r="B52" s="894"/>
      <c r="C52" s="908"/>
      <c r="D52" s="917"/>
      <c r="E52" s="974" t="s">
        <v>42</v>
      </c>
      <c r="F52" s="974"/>
      <c r="G52" s="974"/>
      <c r="H52" s="980"/>
      <c r="I52" s="984">
        <v>120511</v>
      </c>
      <c r="J52" s="988">
        <v>116447</v>
      </c>
      <c r="K52" s="988">
        <v>112916</v>
      </c>
      <c r="L52" s="988">
        <v>110183</v>
      </c>
      <c r="M52" s="992">
        <v>107832</v>
      </c>
    </row>
    <row r="53" spans="2:13" ht="27.75" customHeight="1">
      <c r="B53" s="896" t="s">
        <v>49</v>
      </c>
      <c r="C53" s="910"/>
      <c r="D53" s="919"/>
      <c r="E53" s="976" t="s">
        <v>98</v>
      </c>
      <c r="F53" s="976"/>
      <c r="G53" s="976"/>
      <c r="H53" s="982"/>
      <c r="I53" s="985">
        <v>41545</v>
      </c>
      <c r="J53" s="989">
        <v>36412</v>
      </c>
      <c r="K53" s="989">
        <v>22532</v>
      </c>
      <c r="L53" s="989">
        <v>25184</v>
      </c>
      <c r="M53" s="993">
        <v>24421</v>
      </c>
    </row>
    <row r="54" spans="2:13" ht="27.75" customHeight="1">
      <c r="B54" s="969"/>
      <c r="C54" s="868"/>
      <c r="D54" s="868"/>
      <c r="E54" s="977"/>
      <c r="F54" s="977"/>
      <c r="G54" s="977"/>
      <c r="H54" s="977"/>
      <c r="I54" s="986"/>
      <c r="J54" s="986"/>
      <c r="K54" s="986"/>
      <c r="L54" s="986"/>
      <c r="M54" s="986"/>
    </row>
    <row r="55" spans="2:13"/>
  </sheetData>
  <sheetProtection algorithmName="SHA-512" hashValue="OAbjk0rpPR/pt7T0nWSUIyAr0n2FduZ5vfMthDf9OtbKN7iwYCKarIzXDdLZSAvWcgZOzh0vjh7G58zoDBN7YA==" saltValue="zH1RrEo0zs+c2a7IZ4VNR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G57" sqref="G57"/>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7</v>
      </c>
      <c r="C54" s="1000"/>
      <c r="D54" s="1000"/>
      <c r="E54" s="1009" t="s">
        <v>16</v>
      </c>
      <c r="F54" s="1016" t="s">
        <v>539</v>
      </c>
      <c r="G54" s="1016" t="s">
        <v>258</v>
      </c>
      <c r="H54" s="1024" t="s">
        <v>540</v>
      </c>
    </row>
    <row r="55" spans="2:8" ht="52.5" customHeight="1">
      <c r="B55" s="995"/>
      <c r="C55" s="1001" t="s">
        <v>102</v>
      </c>
      <c r="D55" s="1001"/>
      <c r="E55" s="1010"/>
      <c r="F55" s="1017">
        <v>7108</v>
      </c>
      <c r="G55" s="1017">
        <v>7234</v>
      </c>
      <c r="H55" s="1025">
        <v>7402</v>
      </c>
    </row>
    <row r="56" spans="2:8" ht="52.5" customHeight="1">
      <c r="B56" s="996"/>
      <c r="C56" s="1002" t="s">
        <v>105</v>
      </c>
      <c r="D56" s="1002"/>
      <c r="E56" s="1011"/>
      <c r="F56" s="1018">
        <v>1252</v>
      </c>
      <c r="G56" s="1018">
        <v>1515</v>
      </c>
      <c r="H56" s="1026">
        <v>1288</v>
      </c>
    </row>
    <row r="57" spans="2:8" ht="53.25" customHeight="1">
      <c r="B57" s="996"/>
      <c r="C57" s="1003" t="s">
        <v>68</v>
      </c>
      <c r="D57" s="1003"/>
      <c r="E57" s="1012"/>
      <c r="F57" s="1019">
        <v>18720</v>
      </c>
      <c r="G57" s="1019">
        <v>15828</v>
      </c>
      <c r="H57" s="1027">
        <v>19974</v>
      </c>
    </row>
    <row r="58" spans="2:8" ht="45.75" customHeight="1">
      <c r="B58" s="997"/>
      <c r="C58" s="1004" t="s">
        <v>558</v>
      </c>
      <c r="D58" s="1007"/>
      <c r="E58" s="1013"/>
      <c r="F58" s="1020">
        <v>13359</v>
      </c>
      <c r="G58" s="1020">
        <v>9547</v>
      </c>
      <c r="H58" s="1028">
        <v>13653</v>
      </c>
    </row>
    <row r="59" spans="2:8" ht="45.75" customHeight="1">
      <c r="B59" s="997"/>
      <c r="C59" s="1004" t="s">
        <v>65</v>
      </c>
      <c r="D59" s="1007"/>
      <c r="E59" s="1013"/>
      <c r="F59" s="1020">
        <v>624</v>
      </c>
      <c r="G59" s="1020">
        <v>1042</v>
      </c>
      <c r="H59" s="1028">
        <v>1868</v>
      </c>
    </row>
    <row r="60" spans="2:8" ht="45.75" customHeight="1">
      <c r="B60" s="997"/>
      <c r="C60" s="1004" t="s">
        <v>398</v>
      </c>
      <c r="D60" s="1007"/>
      <c r="E60" s="1013"/>
      <c r="F60" s="1020">
        <v>1381</v>
      </c>
      <c r="G60" s="1020">
        <v>1542</v>
      </c>
      <c r="H60" s="1028">
        <v>1492</v>
      </c>
    </row>
    <row r="61" spans="2:8" ht="45.75" customHeight="1">
      <c r="B61" s="997"/>
      <c r="C61" s="1004" t="s">
        <v>559</v>
      </c>
      <c r="D61" s="1007"/>
      <c r="E61" s="1013"/>
      <c r="F61" s="1020">
        <v>1130</v>
      </c>
      <c r="G61" s="1020">
        <v>1112</v>
      </c>
      <c r="H61" s="1028">
        <v>1090</v>
      </c>
    </row>
    <row r="62" spans="2:8" ht="45.75" customHeight="1">
      <c r="B62" s="998"/>
      <c r="C62" s="1005" t="s">
        <v>560</v>
      </c>
      <c r="D62" s="1008"/>
      <c r="E62" s="1014"/>
      <c r="F62" s="1021">
        <v>1264</v>
      </c>
      <c r="G62" s="1021">
        <v>1072</v>
      </c>
      <c r="H62" s="1029">
        <v>1000</v>
      </c>
    </row>
    <row r="63" spans="2:8" ht="52.5" customHeight="1">
      <c r="B63" s="999"/>
      <c r="C63" s="1006" t="s">
        <v>107</v>
      </c>
      <c r="D63" s="1006"/>
      <c r="E63" s="1015"/>
      <c r="F63" s="1022">
        <v>27080</v>
      </c>
      <c r="G63" s="1022">
        <v>24577</v>
      </c>
      <c r="H63" s="1030">
        <v>28664</v>
      </c>
    </row>
    <row r="64" spans="2:8"/>
  </sheetData>
  <sheetProtection algorithmName="SHA-512" hashValue="XQx7jBYhBaiX/nWbllyzSa0iOmNS+QE2g7qyrOVXF0XQd7nUk24v65Ji3WWZvUazBD2yLH+lSlg2CnpyXy/0Og==" saltValue="S7dl41JXsOdt6NBkxRu2r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536</v>
      </c>
      <c r="G2" s="818"/>
      <c r="H2" s="828"/>
    </row>
    <row r="3" spans="1:8">
      <c r="A3" s="782" t="s">
        <v>491</v>
      </c>
      <c r="B3" s="767"/>
      <c r="C3" s="1039"/>
      <c r="D3" s="1042">
        <v>38648</v>
      </c>
      <c r="E3" s="1044"/>
      <c r="F3" s="1047">
        <v>52191</v>
      </c>
      <c r="G3" s="1049"/>
      <c r="H3" s="1052"/>
    </row>
    <row r="4" spans="1:8">
      <c r="A4" s="754"/>
      <c r="B4" s="766"/>
      <c r="C4" s="1040"/>
      <c r="D4" s="1043">
        <v>13881</v>
      </c>
      <c r="E4" s="1045"/>
      <c r="F4" s="1048">
        <v>26807</v>
      </c>
      <c r="G4" s="1050"/>
      <c r="H4" s="1053"/>
    </row>
    <row r="5" spans="1:8">
      <c r="A5" s="782" t="s">
        <v>532</v>
      </c>
      <c r="B5" s="767"/>
      <c r="C5" s="1039"/>
      <c r="D5" s="1042">
        <v>37619</v>
      </c>
      <c r="E5" s="1044"/>
      <c r="F5" s="1047">
        <v>48105</v>
      </c>
      <c r="G5" s="1049"/>
      <c r="H5" s="1052"/>
    </row>
    <row r="6" spans="1:8">
      <c r="A6" s="754"/>
      <c r="B6" s="766"/>
      <c r="C6" s="1040"/>
      <c r="D6" s="1043">
        <v>12378</v>
      </c>
      <c r="E6" s="1045"/>
      <c r="F6" s="1048">
        <v>24072</v>
      </c>
      <c r="G6" s="1050"/>
      <c r="H6" s="1053"/>
    </row>
    <row r="7" spans="1:8">
      <c r="A7" s="782" t="s">
        <v>135</v>
      </c>
      <c r="B7" s="767"/>
      <c r="C7" s="1039"/>
      <c r="D7" s="1042">
        <v>57130</v>
      </c>
      <c r="E7" s="1044"/>
      <c r="F7" s="1047">
        <v>47446</v>
      </c>
      <c r="G7" s="1049"/>
      <c r="H7" s="1052"/>
    </row>
    <row r="8" spans="1:8">
      <c r="A8" s="754"/>
      <c r="B8" s="766"/>
      <c r="C8" s="1040"/>
      <c r="D8" s="1043">
        <v>15143</v>
      </c>
      <c r="E8" s="1045"/>
      <c r="F8" s="1048">
        <v>24371</v>
      </c>
      <c r="G8" s="1050"/>
      <c r="H8" s="1053"/>
    </row>
    <row r="9" spans="1:8">
      <c r="A9" s="782" t="s">
        <v>533</v>
      </c>
      <c r="B9" s="767"/>
      <c r="C9" s="1039"/>
      <c r="D9" s="1042">
        <v>77166</v>
      </c>
      <c r="E9" s="1044"/>
      <c r="F9" s="1047">
        <v>48387</v>
      </c>
      <c r="G9" s="1049"/>
      <c r="H9" s="1052"/>
    </row>
    <row r="10" spans="1:8">
      <c r="A10" s="754"/>
      <c r="B10" s="766"/>
      <c r="C10" s="1040"/>
      <c r="D10" s="1043">
        <v>25545</v>
      </c>
      <c r="E10" s="1045"/>
      <c r="F10" s="1048">
        <v>25592</v>
      </c>
      <c r="G10" s="1050"/>
      <c r="H10" s="1053"/>
    </row>
    <row r="11" spans="1:8">
      <c r="A11" s="782" t="s">
        <v>534</v>
      </c>
      <c r="B11" s="767"/>
      <c r="C11" s="1039"/>
      <c r="D11" s="1042">
        <v>85710</v>
      </c>
      <c r="E11" s="1044"/>
      <c r="F11" s="1047">
        <v>49684</v>
      </c>
      <c r="G11" s="1049"/>
      <c r="H11" s="1052"/>
    </row>
    <row r="12" spans="1:8">
      <c r="A12" s="754"/>
      <c r="B12" s="766"/>
      <c r="C12" s="1041"/>
      <c r="D12" s="1043">
        <v>41556</v>
      </c>
      <c r="E12" s="1045"/>
      <c r="F12" s="1048">
        <v>28303</v>
      </c>
      <c r="G12" s="1050"/>
      <c r="H12" s="1053"/>
    </row>
    <row r="13" spans="1:8">
      <c r="A13" s="782"/>
      <c r="B13" s="767"/>
      <c r="C13" s="1039"/>
      <c r="D13" s="1042">
        <v>59255</v>
      </c>
      <c r="E13" s="1044"/>
      <c r="F13" s="1047">
        <v>49163</v>
      </c>
      <c r="G13" s="1051"/>
      <c r="H13" s="1052"/>
    </row>
    <row r="14" spans="1:8">
      <c r="A14" s="754"/>
      <c r="B14" s="766"/>
      <c r="C14" s="1040"/>
      <c r="D14" s="1043">
        <v>21701</v>
      </c>
      <c r="E14" s="1045"/>
      <c r="F14" s="1048">
        <v>25829</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3.81</v>
      </c>
      <c r="C19" s="1032">
        <f>ROUND(VALUE(SUBSTITUTE(実質収支比率等に係る経年分析!G$48,"▲","-")),2)</f>
        <v>6.44</v>
      </c>
      <c r="D19" s="1032">
        <f>ROUND(VALUE(SUBSTITUTE(実質収支比率等に係る経年分析!H$48,"▲","-")),2)</f>
        <v>6.52</v>
      </c>
      <c r="E19" s="1032">
        <f>ROUND(VALUE(SUBSTITUTE(実質収支比率等に係る経年分析!I$48,"▲","-")),2)</f>
        <v>6.59</v>
      </c>
      <c r="F19" s="1032">
        <f>ROUND(VALUE(SUBSTITUTE(実質収支比率等に係る経年分析!J$48,"▲","-")),2)</f>
        <v>6.39</v>
      </c>
    </row>
    <row r="20" spans="1:11">
      <c r="A20" s="1032" t="s">
        <v>33</v>
      </c>
      <c r="B20" s="1032">
        <f>ROUND(VALUE(SUBSTITUTE(実質収支比率等に係る経年分析!F$47,"▲","-")),2)</f>
        <v>8.93</v>
      </c>
      <c r="C20" s="1032">
        <f>ROUND(VALUE(SUBSTITUTE(実質収支比率等に係る経年分析!G$47,"▲","-")),2)</f>
        <v>9.93</v>
      </c>
      <c r="D20" s="1032">
        <f>ROUND(VALUE(SUBSTITUTE(実質収支比率等に係る経年分析!H$47,"▲","-")),2)</f>
        <v>10.8</v>
      </c>
      <c r="E20" s="1032">
        <f>ROUND(VALUE(SUBSTITUTE(実質収支比率等に係る経年分析!I$47,"▲","-")),2)</f>
        <v>11.03</v>
      </c>
      <c r="F20" s="1032">
        <f>ROUND(VALUE(SUBSTITUTE(実質収支比率等に係る経年分析!J$47,"▲","-")),2)</f>
        <v>11.17</v>
      </c>
    </row>
    <row r="21" spans="1:11">
      <c r="A21" s="1032" t="s">
        <v>111</v>
      </c>
      <c r="B21" s="1032">
        <f>IF(ISNUMBER(VALUE(SUBSTITUTE(実質収支比率等に係る経年分析!F$49,"▲","-"))),ROUND(VALUE(SUBSTITUTE(実質収支比率等に係る経年分析!F$49,"▲","-")),2),NA())</f>
        <v>-0.1</v>
      </c>
      <c r="C21" s="1032">
        <f>IF(ISNUMBER(VALUE(SUBSTITUTE(実質収支比率等に係る経年分析!G$49,"▲","-"))),ROUND(VALUE(SUBSTITUTE(実質収支比率等に係る経年分析!G$49,"▲","-")),2),NA())</f>
        <v>3.94</v>
      </c>
      <c r="D21" s="1032">
        <f>IF(ISNUMBER(VALUE(SUBSTITUTE(実質収支比率等に係る経年分析!H$49,"▲","-"))),ROUND(VALUE(SUBSTITUTE(実質収支比率等に係る経年分析!H$49,"▲","-")),2),NA())</f>
        <v>0.35</v>
      </c>
      <c r="E21" s="1032">
        <f>IF(ISNUMBER(VALUE(SUBSTITUTE(実質収支比率等に係る経年分析!I$49,"▲","-"))),ROUND(VALUE(SUBSTITUTE(実質収支比率等に係る経年分析!I$49,"▲","-")),2),NA())</f>
        <v>0.23</v>
      </c>
      <c r="F21" s="1032">
        <f>IF(ISNUMBER(VALUE(SUBSTITUTE(実質収支比率等に係る経年分析!J$49,"▲","-"))),ROUND(VALUE(SUBSTITUTE(実質収支比率等に係る経年分析!J$49,"▲","-")),2),NA())</f>
        <v>0.12</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112</v>
      </c>
      <c r="C26" s="1033" t="s">
        <v>66</v>
      </c>
      <c r="D26" s="1033" t="s">
        <v>112</v>
      </c>
      <c r="E26" s="1033" t="s">
        <v>66</v>
      </c>
      <c r="F26" s="1033" t="s">
        <v>112</v>
      </c>
      <c r="G26" s="1033" t="s">
        <v>66</v>
      </c>
      <c r="H26" s="1033" t="s">
        <v>112</v>
      </c>
      <c r="I26" s="1033" t="s">
        <v>66</v>
      </c>
      <c r="J26" s="1033" t="s">
        <v>112</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0.72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0.67</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0.74</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0.7</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0.78</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f>IF(ROUND(VALUE(SUBSTITUTE('連結実質赤字比率に係る赤字・黒字の構成分析'!I$42,"▲","-")),2)&lt;0,ABS(ROUND(VALUE(SUBSTITUTE('連結実質赤字比率に係る赤字・黒字の構成分析'!I$42,"▲","-")),2)),NA())</f>
        <v>6.e-002</v>
      </c>
      <c r="I28" s="1033" t="e">
        <f>IF(ROUND(VALUE(SUBSTITUTE('連結実質赤字比率に係る赤字・黒字の構成分析'!I$42,"▲","-")),2)&gt;=0,ABS(ROUND(VALUE(SUBSTITUTE('連結実質赤字比率に係る赤字・黒字の構成分析'!I$42,"▲","-")),2)),NA())</f>
        <v>#N/A</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工業用水道事業会計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0.39</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0.44</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0.34</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0.38</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0.44</v>
      </c>
    </row>
    <row r="30" spans="1:11">
      <c r="A30" s="1033" t="str">
        <f>IF('連結実質赤字比率に係る赤字・黒字の構成分析'!C$40="",NA(),'連結実質赤字比率に係る赤字・黒字の構成分析'!C$40)</f>
        <v>介護保険特別会計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0.63</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0.76</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1.1399999999999999</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0.83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0.67</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1.23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1.75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1.64</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1.37</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0.81</v>
      </c>
    </row>
    <row r="32" spans="1:11">
      <c r="A32" s="1033" t="str">
        <f>IF('連結実質赤字比率に係る赤字・黒字の構成分析'!C$38="",NA(),'連結実質赤字比率に係る赤字・黒字の構成分析'!C$38)</f>
        <v>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2.5299999999999998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2.13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1.36</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1.74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1.71</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3.71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6.32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6.39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6.46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6.31</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8.35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9.42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10.199999999999999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10.029999999999999</v>
      </c>
    </row>
    <row r="35" spans="1:16">
      <c r="A35" s="1033" t="str">
        <f>IF('連結実質赤字比率に係る赤字・黒字の構成分析'!C$35="",NA(),'連結実質赤字比率に係る赤字・黒字の構成分析'!C$35)</f>
        <v>ボートレース事業会計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26.55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45.64</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45.66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60.62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64.31</v>
      </c>
    </row>
    <row r="36" spans="1:16">
      <c r="A36" s="1033" t="str">
        <f>IF('連結実質赤字比率に係る赤字・黒字の構成分析'!C$34="",NA(),'連結実質赤字比率に係る赤字・黒字の構成分析'!C$34)</f>
        <v>港湾特別会計</v>
      </c>
      <c r="B36" s="1033">
        <f>IF(ROUND(VALUE(SUBSTITUTE('連結実質赤字比率に係る赤字・黒字の構成分析'!F$34,"▲","-")),2)&lt;0,ABS(ROUND(VALUE(SUBSTITUTE('連結実質赤字比率に係る赤字・黒字の構成分析'!F$34,"▲","-")),2)),NA())</f>
        <v>0.56000000000000005</v>
      </c>
      <c r="C36" s="1033" t="e">
        <f>IF(ROUND(VALUE(SUBSTITUTE('連結実質赤字比率に係る赤字・黒字の構成分析'!F$34,"▲","-")),2)&gt;=0,ABS(ROUND(VALUE(SUBSTITUTE('連結実質赤字比率に係る赤字・黒字の構成分析'!F$34,"▲","-")),2)),NA())</f>
        <v>#N/A</v>
      </c>
      <c r="D36" s="1033">
        <f>IF(ROUND(VALUE(SUBSTITUTE('連結実質赤字比率に係る赤字・黒字の構成分析'!G$34,"▲","-")),2)&lt;0,ABS(ROUND(VALUE(SUBSTITUTE('連結実質赤字比率に係る赤字・黒字の構成分析'!G$34,"▲","-")),2)),NA())</f>
        <v>0.39</v>
      </c>
      <c r="E36" s="1033" t="e">
        <f>IF(ROUND(VALUE(SUBSTITUTE('連結実質赤字比率に係る赤字・黒字の構成分析'!G$34,"▲","-")),2)&gt;=0,ABS(ROUND(VALUE(SUBSTITUTE('連結実質赤字比率に係る赤字・黒字の構成分析'!G$34,"▲","-")),2)),NA())</f>
        <v>#N/A</v>
      </c>
      <c r="F36" s="1033">
        <f>IF(ROUND(VALUE(SUBSTITUTE('連結実質赤字比率に係る赤字・黒字の構成分析'!H$34,"▲","-")),2)&lt;0,ABS(ROUND(VALUE(SUBSTITUTE('連結実質赤字比率に係る赤字・黒字の構成分析'!H$34,"▲","-")),2)),NA())</f>
        <v>0.33</v>
      </c>
      <c r="G36" s="1033" t="e">
        <f>IF(ROUND(VALUE(SUBSTITUTE('連結実質赤字比率に係る赤字・黒字の構成分析'!H$34,"▲","-")),2)&gt;=0,ABS(ROUND(VALUE(SUBSTITUTE('連結実質赤字比率に係る赤字・黒字の構成分析'!H$34,"▲","-")),2)),NA())</f>
        <v>#N/A</v>
      </c>
      <c r="H36" s="1033">
        <f>IF(ROUND(VALUE(SUBSTITUTE('連結実質赤字比率に係る赤字・黒字の構成分析'!I$34,"▲","-")),2)&lt;0,ABS(ROUND(VALUE(SUBSTITUTE('連結実質赤字比率に係る赤字・黒字の構成分析'!I$34,"▲","-")),2)),NA())</f>
        <v>0.21</v>
      </c>
      <c r="I36" s="1033" t="e">
        <f>IF(ROUND(VALUE(SUBSTITUTE('連結実質赤字比率に係る赤字・黒字の構成分析'!I$34,"▲","-")),2)&gt;=0,ABS(ROUND(VALUE(SUBSTITUTE('連結実質赤字比率に係る赤字・黒字の構成分析'!I$34,"▲","-")),2)),NA())</f>
        <v>#N/A</v>
      </c>
      <c r="J36" s="1033">
        <f>IF(ROUND(VALUE(SUBSTITUTE('連結実質赤字比率に係る赤字・黒字の構成分析'!J$34,"▲","-")),2)&lt;0,ABS(ROUND(VALUE(SUBSTITUTE('連結実質赤字比率に係る赤字・黒字の構成分析'!J$34,"▲","-")),2)),NA())</f>
        <v>6.e-002</v>
      </c>
      <c r="K36" s="1033" t="e">
        <f>IF(ROUND(VALUE(SUBSTITUTE('連結実質赤字比率に係る赤字・黒字の構成分析'!J$34,"▲","-")),2)&gt;=0,ABS(ROUND(VALUE(SUBSTITUTE('連結実質赤字比率に係る赤字・黒字の構成分析'!J$34,"▲","-")),2)),NA())</f>
        <v>#N/A</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113</v>
      </c>
      <c r="C41" s="1034"/>
      <c r="D41" s="1034" t="s">
        <v>115</v>
      </c>
      <c r="E41" s="1034" t="s">
        <v>113</v>
      </c>
      <c r="F41" s="1034"/>
      <c r="G41" s="1034" t="s">
        <v>115</v>
      </c>
      <c r="H41" s="1034" t="s">
        <v>113</v>
      </c>
      <c r="I41" s="1034"/>
      <c r="J41" s="1034" t="s">
        <v>115</v>
      </c>
      <c r="K41" s="1034" t="s">
        <v>113</v>
      </c>
      <c r="L41" s="1034"/>
      <c r="M41" s="1034" t="s">
        <v>115</v>
      </c>
      <c r="N41" s="1034" t="s">
        <v>113</v>
      </c>
      <c r="O41" s="1034"/>
      <c r="P41" s="1034" t="s">
        <v>115</v>
      </c>
    </row>
    <row r="42" spans="1:16">
      <c r="A42" s="1034" t="s">
        <v>117</v>
      </c>
      <c r="B42" s="1034"/>
      <c r="C42" s="1034"/>
      <c r="D42" s="1034">
        <f>'実質公債費比率（分子）の構造'!K$52</f>
        <v>14198</v>
      </c>
      <c r="E42" s="1034"/>
      <c r="F42" s="1034"/>
      <c r="G42" s="1034">
        <f>'実質公債費比率（分子）の構造'!L$52</f>
        <v>13842</v>
      </c>
      <c r="H42" s="1034"/>
      <c r="I42" s="1034"/>
      <c r="J42" s="1034">
        <f>'実質公債費比率（分子）の構造'!M$52</f>
        <v>13175</v>
      </c>
      <c r="K42" s="1034"/>
      <c r="L42" s="1034"/>
      <c r="M42" s="1034">
        <f>'実質公債費比率（分子）の構造'!N$52</f>
        <v>12115</v>
      </c>
      <c r="N42" s="1034"/>
      <c r="O42" s="1034"/>
      <c r="P42" s="1034">
        <f>'実質公債費比率（分子）の構造'!O$52</f>
        <v>11684</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31</v>
      </c>
      <c r="C44" s="1034"/>
      <c r="D44" s="1034"/>
      <c r="E44" s="1034">
        <f>'実質公債費比率（分子）の構造'!L$50</f>
        <v>26</v>
      </c>
      <c r="F44" s="1034"/>
      <c r="G44" s="1034"/>
      <c r="H44" s="1034">
        <f>'実質公債費比率（分子）の構造'!M$50</f>
        <v>21</v>
      </c>
      <c r="I44" s="1034"/>
      <c r="J44" s="1034"/>
      <c r="K44" s="1034">
        <f>'実質公債費比率（分子）の構造'!N$50</f>
        <v>19</v>
      </c>
      <c r="L44" s="1034"/>
      <c r="M44" s="1034"/>
      <c r="N44" s="1034">
        <f>'実質公債費比率（分子）の構造'!O$50</f>
        <v>68</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38</v>
      </c>
      <c r="B46" s="1034">
        <f>'実質公債費比率（分子）の構造'!K$48</f>
        <v>2399</v>
      </c>
      <c r="C46" s="1034"/>
      <c r="D46" s="1034"/>
      <c r="E46" s="1034">
        <f>'実質公債費比率（分子）の構造'!L$48</f>
        <v>2433</v>
      </c>
      <c r="F46" s="1034"/>
      <c r="G46" s="1034"/>
      <c r="H46" s="1034">
        <f>'実質公債費比率（分子）の構造'!M$48</f>
        <v>2372</v>
      </c>
      <c r="I46" s="1034"/>
      <c r="J46" s="1034"/>
      <c r="K46" s="1034">
        <f>'実質公債費比率（分子）の構造'!N$48</f>
        <v>2242</v>
      </c>
      <c r="L46" s="1034"/>
      <c r="M46" s="1034"/>
      <c r="N46" s="1034">
        <f>'実質公債費比率（分子）の構造'!O$48</f>
        <v>2285</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17387</v>
      </c>
      <c r="C49" s="1034"/>
      <c r="D49" s="1034"/>
      <c r="E49" s="1034">
        <f>'実質公債費比率（分子）の構造'!L$45</f>
        <v>17188</v>
      </c>
      <c r="F49" s="1034"/>
      <c r="G49" s="1034"/>
      <c r="H49" s="1034">
        <f>'実質公債費比率（分子）の構造'!M$45</f>
        <v>16160</v>
      </c>
      <c r="I49" s="1034"/>
      <c r="J49" s="1034"/>
      <c r="K49" s="1034">
        <f>'実質公債費比率（分子）の構造'!N$45</f>
        <v>15267</v>
      </c>
      <c r="L49" s="1034"/>
      <c r="M49" s="1034"/>
      <c r="N49" s="1034">
        <f>'実質公債費比率（分子）の構造'!O$45</f>
        <v>14187</v>
      </c>
      <c r="O49" s="1034"/>
      <c r="P49" s="1034"/>
    </row>
    <row r="50" spans="1:16">
      <c r="A50" s="1034" t="s">
        <v>52</v>
      </c>
      <c r="B50" s="1034" t="e">
        <f>NA()</f>
        <v>#N/A</v>
      </c>
      <c r="C50" s="1034">
        <f>IF(ISNUMBER('実質公債費比率（分子）の構造'!K$53),'実質公債費比率（分子）の構造'!K$53,NA())</f>
        <v>5619</v>
      </c>
      <c r="D50" s="1034" t="e">
        <f>NA()</f>
        <v>#N/A</v>
      </c>
      <c r="E50" s="1034" t="e">
        <f>NA()</f>
        <v>#N/A</v>
      </c>
      <c r="F50" s="1034">
        <f>IF(ISNUMBER('実質公債費比率（分子）の構造'!L$53),'実質公債費比率（分子）の構造'!L$53,NA())</f>
        <v>5805</v>
      </c>
      <c r="G50" s="1034" t="e">
        <f>NA()</f>
        <v>#N/A</v>
      </c>
      <c r="H50" s="1034" t="e">
        <f>NA()</f>
        <v>#N/A</v>
      </c>
      <c r="I50" s="1034">
        <f>IF(ISNUMBER('実質公債費比率（分子）の構造'!M$53),'実質公債費比率（分子）の構造'!M$53,NA())</f>
        <v>5378</v>
      </c>
      <c r="J50" s="1034" t="e">
        <f>NA()</f>
        <v>#N/A</v>
      </c>
      <c r="K50" s="1034" t="e">
        <f>NA()</f>
        <v>#N/A</v>
      </c>
      <c r="L50" s="1034">
        <f>IF(ISNUMBER('実質公債費比率（分子）の構造'!N$53),'実質公債費比率（分子）の構造'!N$53,NA())</f>
        <v>5413</v>
      </c>
      <c r="M50" s="1034" t="e">
        <f>NA()</f>
        <v>#N/A</v>
      </c>
      <c r="N50" s="1034" t="e">
        <f>NA()</f>
        <v>#N/A</v>
      </c>
      <c r="O50" s="1034">
        <f>IF(ISNUMBER('実質公債費比率（分子）の構造'!O$53),'実質公債費比率（分子）の構造'!O$53,NA())</f>
        <v>4856</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42</v>
      </c>
      <c r="B56" s="1033"/>
      <c r="C56" s="1033"/>
      <c r="D56" s="1033">
        <f>'将来負担比率（分子）の構造'!I$52</f>
        <v>120511</v>
      </c>
      <c r="E56" s="1033"/>
      <c r="F56" s="1033"/>
      <c r="G56" s="1033">
        <f>'将来負担比率（分子）の構造'!J$52</f>
        <v>116447</v>
      </c>
      <c r="H56" s="1033"/>
      <c r="I56" s="1033"/>
      <c r="J56" s="1033">
        <f>'将来負担比率（分子）の構造'!K$52</f>
        <v>112916</v>
      </c>
      <c r="K56" s="1033"/>
      <c r="L56" s="1033"/>
      <c r="M56" s="1033">
        <f>'将来負担比率（分子）の構造'!L$52</f>
        <v>110183</v>
      </c>
      <c r="N56" s="1033"/>
      <c r="O56" s="1033"/>
      <c r="P56" s="1033">
        <f>'将来負担比率（分子）の構造'!M$52</f>
        <v>107832</v>
      </c>
    </row>
    <row r="57" spans="1:16">
      <c r="A57" s="1033" t="s">
        <v>96</v>
      </c>
      <c r="B57" s="1033"/>
      <c r="C57" s="1033"/>
      <c r="D57" s="1033">
        <f>'将来負担比率（分子）の構造'!I$51</f>
        <v>18246</v>
      </c>
      <c r="E57" s="1033"/>
      <c r="F57" s="1033"/>
      <c r="G57" s="1033">
        <f>'将来負担比率（分子）の構造'!J$51</f>
        <v>17612</v>
      </c>
      <c r="H57" s="1033"/>
      <c r="I57" s="1033"/>
      <c r="J57" s="1033">
        <f>'将来負担比率（分子）の構造'!K$51</f>
        <v>17607</v>
      </c>
      <c r="K57" s="1033"/>
      <c r="L57" s="1033"/>
      <c r="M57" s="1033">
        <f>'将来負担比率（分子）の構造'!L$51</f>
        <v>18502</v>
      </c>
      <c r="N57" s="1033"/>
      <c r="O57" s="1033"/>
      <c r="P57" s="1033">
        <f>'将来負担比率（分子）の構造'!M$51</f>
        <v>20002</v>
      </c>
    </row>
    <row r="58" spans="1:16">
      <c r="A58" s="1033" t="s">
        <v>93</v>
      </c>
      <c r="B58" s="1033"/>
      <c r="C58" s="1033"/>
      <c r="D58" s="1033">
        <f>'将来負担比率（分子）の構造'!I$50</f>
        <v>16621</v>
      </c>
      <c r="E58" s="1033"/>
      <c r="F58" s="1033"/>
      <c r="G58" s="1033">
        <f>'将来負担比率（分子）の構造'!J$50</f>
        <v>19241</v>
      </c>
      <c r="H58" s="1033"/>
      <c r="I58" s="1033"/>
      <c r="J58" s="1033">
        <f>'将来負担比率（分子）の構造'!K$50</f>
        <v>32019</v>
      </c>
      <c r="K58" s="1033"/>
      <c r="L58" s="1033"/>
      <c r="M58" s="1033">
        <f>'将来負担比率（分子）の構造'!L$50</f>
        <v>29947</v>
      </c>
      <c r="N58" s="1033"/>
      <c r="O58" s="1033"/>
      <c r="P58" s="1033">
        <f>'将来負担比率（分子）の構造'!M$50</f>
        <v>34178</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f>'将来負担比率（分子）の構造'!M$46</f>
        <v>350</v>
      </c>
      <c r="O61" s="1033"/>
      <c r="P61" s="1033"/>
    </row>
    <row r="62" spans="1:16">
      <c r="A62" s="1033" t="s">
        <v>77</v>
      </c>
      <c r="B62" s="1033">
        <f>'将来負担比率（分子）の構造'!I$45</f>
        <v>17589</v>
      </c>
      <c r="C62" s="1033"/>
      <c r="D62" s="1033"/>
      <c r="E62" s="1033">
        <f>'将来負担比率（分子）の構造'!J$45</f>
        <v>17131</v>
      </c>
      <c r="F62" s="1033"/>
      <c r="G62" s="1033"/>
      <c r="H62" s="1033">
        <f>'将来負担比率（分子）の構造'!K$45</f>
        <v>16933</v>
      </c>
      <c r="I62" s="1033"/>
      <c r="J62" s="1033"/>
      <c r="K62" s="1033">
        <f>'将来負担比率（分子）の構造'!L$45</f>
        <v>17838</v>
      </c>
      <c r="L62" s="1033"/>
      <c r="M62" s="1033"/>
      <c r="N62" s="1033">
        <f>'将来負担比率（分子）の構造'!M$45</f>
        <v>17939</v>
      </c>
      <c r="O62" s="1033"/>
      <c r="P62" s="1033"/>
    </row>
    <row r="63" spans="1:16">
      <c r="A63" s="1033" t="s">
        <v>75</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73</v>
      </c>
      <c r="B64" s="1033">
        <f>'将来負担比率（分子）の構造'!I$43</f>
        <v>28356</v>
      </c>
      <c r="C64" s="1033"/>
      <c r="D64" s="1033"/>
      <c r="E64" s="1033">
        <f>'将来負担比率（分子）の構造'!J$43</f>
        <v>26472</v>
      </c>
      <c r="F64" s="1033"/>
      <c r="G64" s="1033"/>
      <c r="H64" s="1033">
        <f>'将来負担比率（分子）の構造'!K$43</f>
        <v>25185</v>
      </c>
      <c r="I64" s="1033"/>
      <c r="J64" s="1033"/>
      <c r="K64" s="1033">
        <f>'将来負担比率（分子）の構造'!L$43</f>
        <v>25890</v>
      </c>
      <c r="L64" s="1033"/>
      <c r="M64" s="1033"/>
      <c r="N64" s="1033">
        <f>'将来負担比率（分子）の構造'!M$43</f>
        <v>27082</v>
      </c>
      <c r="O64" s="1033"/>
      <c r="P64" s="1033"/>
    </row>
    <row r="65" spans="1:16">
      <c r="A65" s="1033" t="s">
        <v>72</v>
      </c>
      <c r="B65" s="1033">
        <f>'将来負担比率（分子）の構造'!I$42</f>
        <v>5</v>
      </c>
      <c r="C65" s="1033"/>
      <c r="D65" s="1033"/>
      <c r="E65" s="1033">
        <f>'将来負担比率（分子）の構造'!J$42</f>
        <v>693</v>
      </c>
      <c r="F65" s="1033"/>
      <c r="G65" s="1033"/>
      <c r="H65" s="1033">
        <f>'将来負担比率（分子）の構造'!K$42</f>
        <v>2123</v>
      </c>
      <c r="I65" s="1033"/>
      <c r="J65" s="1033"/>
      <c r="K65" s="1033">
        <f>'将来負担比率（分子）の構造'!L$42</f>
        <v>1541</v>
      </c>
      <c r="L65" s="1033"/>
      <c r="M65" s="1033"/>
      <c r="N65" s="1033">
        <f>'将来負担比率（分子）の構造'!M$42</f>
        <v>2429</v>
      </c>
      <c r="O65" s="1033"/>
      <c r="P65" s="1033"/>
    </row>
    <row r="66" spans="1:16">
      <c r="A66" s="1033" t="s">
        <v>54</v>
      </c>
      <c r="B66" s="1033">
        <f>'将来負担比率（分子）の構造'!I$41</f>
        <v>150973</v>
      </c>
      <c r="C66" s="1033"/>
      <c r="D66" s="1033"/>
      <c r="E66" s="1033">
        <f>'将来負担比率（分子）の構造'!J$41</f>
        <v>145416</v>
      </c>
      <c r="F66" s="1033"/>
      <c r="G66" s="1033"/>
      <c r="H66" s="1033">
        <f>'将来負担比率（分子）の構造'!K$41</f>
        <v>140833</v>
      </c>
      <c r="I66" s="1033"/>
      <c r="J66" s="1033"/>
      <c r="K66" s="1033">
        <f>'将来負担比率（分子）の構造'!L$41</f>
        <v>138548</v>
      </c>
      <c r="L66" s="1033"/>
      <c r="M66" s="1033"/>
      <c r="N66" s="1033">
        <f>'将来負担比率（分子）の構造'!M$41</f>
        <v>138633</v>
      </c>
      <c r="O66" s="1033"/>
      <c r="P66" s="1033"/>
    </row>
    <row r="67" spans="1:16">
      <c r="A67" s="1033" t="s">
        <v>98</v>
      </c>
      <c r="B67" s="1033" t="e">
        <f>NA()</f>
        <v>#N/A</v>
      </c>
      <c r="C67" s="1033">
        <f>IF(ISNUMBER('将来負担比率（分子）の構造'!I$53),IF('将来負担比率（分子）の構造'!I$53&lt;0,0,'将来負担比率（分子）の構造'!I$53),NA())</f>
        <v>41545</v>
      </c>
      <c r="D67" s="1033" t="e">
        <f>NA()</f>
        <v>#N/A</v>
      </c>
      <c r="E67" s="1033" t="e">
        <f>NA()</f>
        <v>#N/A</v>
      </c>
      <c r="F67" s="1033">
        <f>IF(ISNUMBER('将来負担比率（分子）の構造'!J$53),IF('将来負担比率（分子）の構造'!J$53&lt;0,0,'将来負担比率（分子）の構造'!J$53),NA())</f>
        <v>36412</v>
      </c>
      <c r="G67" s="1033" t="e">
        <f>NA()</f>
        <v>#N/A</v>
      </c>
      <c r="H67" s="1033" t="e">
        <f>NA()</f>
        <v>#N/A</v>
      </c>
      <c r="I67" s="1033">
        <f>IF(ISNUMBER('将来負担比率（分子）の構造'!K$53),IF('将来負担比率（分子）の構造'!K$53&lt;0,0,'将来負担比率（分子）の構造'!K$53),NA())</f>
        <v>22532</v>
      </c>
      <c r="J67" s="1033" t="e">
        <f>NA()</f>
        <v>#N/A</v>
      </c>
      <c r="K67" s="1033" t="e">
        <f>NA()</f>
        <v>#N/A</v>
      </c>
      <c r="L67" s="1033">
        <f>IF(ISNUMBER('将来負担比率（分子）の構造'!L$53),IF('将来負担比率（分子）の構造'!L$53&lt;0,0,'将来負担比率（分子）の構造'!L$53),NA())</f>
        <v>25184</v>
      </c>
      <c r="M67" s="1033" t="e">
        <f>NA()</f>
        <v>#N/A</v>
      </c>
      <c r="N67" s="1033" t="e">
        <f>NA()</f>
        <v>#N/A</v>
      </c>
      <c r="O67" s="1033">
        <f>IF(ISNUMBER('将来負担比率（分子）の構造'!M$53),IF('将来負担比率（分子）の構造'!M$53&lt;0,0,'将来負担比率（分子）の構造'!M$53),NA())</f>
        <v>24421</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127</v>
      </c>
      <c r="B72" s="1037">
        <f>基金残高に係る経年分析!F55</f>
        <v>7108</v>
      </c>
      <c r="C72" s="1037">
        <f>基金残高に係る経年分析!G55</f>
        <v>7234</v>
      </c>
      <c r="D72" s="1037">
        <f>基金残高に係る経年分析!H55</f>
        <v>7402</v>
      </c>
    </row>
    <row r="73" spans="1:16">
      <c r="A73" s="1035" t="s">
        <v>129</v>
      </c>
      <c r="B73" s="1037">
        <f>基金残高に係る経年分析!F56</f>
        <v>1252</v>
      </c>
      <c r="C73" s="1037">
        <f>基金残高に係る経年分析!G56</f>
        <v>1515</v>
      </c>
      <c r="D73" s="1037">
        <f>基金残高に係る経年分析!H56</f>
        <v>1288</v>
      </c>
    </row>
    <row r="74" spans="1:16">
      <c r="A74" s="1035" t="s">
        <v>131</v>
      </c>
      <c r="B74" s="1037">
        <f>基金残高に係る経年分析!F57</f>
        <v>18720</v>
      </c>
      <c r="C74" s="1037">
        <f>基金残高に係る経年分析!G57</f>
        <v>15828</v>
      </c>
      <c r="D74" s="1037">
        <f>基金残高に係る経年分析!H57</f>
        <v>19974</v>
      </c>
    </row>
  </sheetData>
  <sheetProtection algorithmName="SHA-512" hashValue="Y7ezDGDAhJ3/vA+gDVpxmkN6bEaEj0NCh2aIMqKUdX2rPP0NWBQvT3tnj4LlAvCzvr8t28OAcNnv/50Yu2m4Ew==" saltValue="e+qaK1UDoInWGO502o/LY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DW25" sqref="DW25:EC25"/>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308</v>
      </c>
      <c r="DI1" s="344"/>
      <c r="DJ1" s="344"/>
      <c r="DK1" s="344"/>
      <c r="DL1" s="344"/>
      <c r="DM1" s="344"/>
      <c r="DN1" s="351"/>
      <c r="DO1" s="1"/>
      <c r="DP1" s="343" t="s">
        <v>239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317</v>
      </c>
      <c r="AA4" s="139"/>
      <c r="AB4" s="139"/>
      <c r="AC4" s="144"/>
      <c r="AD4" s="182" t="s">
        <v>259</v>
      </c>
      <c r="AE4" s="139"/>
      <c r="AF4" s="139"/>
      <c r="AG4" s="139"/>
      <c r="AH4" s="139"/>
      <c r="AI4" s="139"/>
      <c r="AJ4" s="139"/>
      <c r="AK4" s="144"/>
      <c r="AL4" s="182" t="s">
        <v>317</v>
      </c>
      <c r="AM4" s="139"/>
      <c r="AN4" s="139"/>
      <c r="AO4" s="144"/>
      <c r="AP4" s="298" t="s">
        <v>320</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317</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316</v>
      </c>
      <c r="C5" s="265"/>
      <c r="D5" s="265"/>
      <c r="E5" s="265"/>
      <c r="F5" s="265"/>
      <c r="G5" s="265"/>
      <c r="H5" s="265"/>
      <c r="I5" s="265"/>
      <c r="J5" s="265"/>
      <c r="K5" s="265"/>
      <c r="L5" s="265"/>
      <c r="M5" s="265"/>
      <c r="N5" s="265"/>
      <c r="O5" s="265"/>
      <c r="P5" s="265"/>
      <c r="Q5" s="268"/>
      <c r="R5" s="273">
        <v>33020835</v>
      </c>
      <c r="S5" s="276"/>
      <c r="T5" s="276"/>
      <c r="U5" s="276"/>
      <c r="V5" s="276"/>
      <c r="W5" s="276"/>
      <c r="X5" s="276"/>
      <c r="Y5" s="278"/>
      <c r="Z5" s="281">
        <v>20.7</v>
      </c>
      <c r="AA5" s="281"/>
      <c r="AB5" s="281"/>
      <c r="AC5" s="281"/>
      <c r="AD5" s="286">
        <v>31552281</v>
      </c>
      <c r="AE5" s="286"/>
      <c r="AF5" s="286"/>
      <c r="AG5" s="286"/>
      <c r="AH5" s="286"/>
      <c r="AI5" s="286"/>
      <c r="AJ5" s="286"/>
      <c r="AK5" s="286"/>
      <c r="AL5" s="291">
        <v>46.3</v>
      </c>
      <c r="AM5" s="293"/>
      <c r="AN5" s="293"/>
      <c r="AO5" s="295"/>
      <c r="AP5" s="260" t="s">
        <v>323</v>
      </c>
      <c r="AQ5" s="265"/>
      <c r="AR5" s="265"/>
      <c r="AS5" s="265"/>
      <c r="AT5" s="265"/>
      <c r="AU5" s="265"/>
      <c r="AV5" s="265"/>
      <c r="AW5" s="265"/>
      <c r="AX5" s="265"/>
      <c r="AY5" s="265"/>
      <c r="AZ5" s="265"/>
      <c r="BA5" s="265"/>
      <c r="BB5" s="265"/>
      <c r="BC5" s="265"/>
      <c r="BD5" s="265"/>
      <c r="BE5" s="265"/>
      <c r="BF5" s="268"/>
      <c r="BG5" s="274">
        <v>31511771</v>
      </c>
      <c r="BH5" s="217"/>
      <c r="BI5" s="217"/>
      <c r="BJ5" s="217"/>
      <c r="BK5" s="217"/>
      <c r="BL5" s="217"/>
      <c r="BM5" s="217"/>
      <c r="BN5" s="279"/>
      <c r="BO5" s="282">
        <v>95.4</v>
      </c>
      <c r="BP5" s="282"/>
      <c r="BQ5" s="282"/>
      <c r="BR5" s="282"/>
      <c r="BS5" s="287">
        <v>647263</v>
      </c>
      <c r="BT5" s="287"/>
      <c r="BU5" s="287"/>
      <c r="BV5" s="287"/>
      <c r="BW5" s="287"/>
      <c r="BX5" s="287"/>
      <c r="BY5" s="287"/>
      <c r="BZ5" s="287"/>
      <c r="CA5" s="287"/>
      <c r="CB5" s="325"/>
      <c r="CD5" s="182" t="s">
        <v>320</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888497</v>
      </c>
      <c r="S6" s="217"/>
      <c r="T6" s="217"/>
      <c r="U6" s="217"/>
      <c r="V6" s="217"/>
      <c r="W6" s="217"/>
      <c r="X6" s="217"/>
      <c r="Y6" s="279"/>
      <c r="Z6" s="282">
        <v>0.6</v>
      </c>
      <c r="AA6" s="282"/>
      <c r="AB6" s="282"/>
      <c r="AC6" s="282"/>
      <c r="AD6" s="287">
        <v>888497</v>
      </c>
      <c r="AE6" s="287"/>
      <c r="AF6" s="287"/>
      <c r="AG6" s="287"/>
      <c r="AH6" s="287"/>
      <c r="AI6" s="287"/>
      <c r="AJ6" s="287"/>
      <c r="AK6" s="287"/>
      <c r="AL6" s="283">
        <v>1.3</v>
      </c>
      <c r="AM6" s="238"/>
      <c r="AN6" s="238"/>
      <c r="AO6" s="296"/>
      <c r="AP6" s="261" t="s">
        <v>106</v>
      </c>
      <c r="AQ6" s="1"/>
      <c r="AR6" s="1"/>
      <c r="AS6" s="1"/>
      <c r="AT6" s="1"/>
      <c r="AU6" s="1"/>
      <c r="AV6" s="1"/>
      <c r="AW6" s="1"/>
      <c r="AX6" s="1"/>
      <c r="AY6" s="1"/>
      <c r="AZ6" s="1"/>
      <c r="BA6" s="1"/>
      <c r="BB6" s="1"/>
      <c r="BC6" s="1"/>
      <c r="BD6" s="1"/>
      <c r="BE6" s="1"/>
      <c r="BF6" s="269"/>
      <c r="BG6" s="274">
        <v>31511771</v>
      </c>
      <c r="BH6" s="217"/>
      <c r="BI6" s="217"/>
      <c r="BJ6" s="217"/>
      <c r="BK6" s="217"/>
      <c r="BL6" s="217"/>
      <c r="BM6" s="217"/>
      <c r="BN6" s="279"/>
      <c r="BO6" s="282">
        <v>95.4</v>
      </c>
      <c r="BP6" s="282"/>
      <c r="BQ6" s="282"/>
      <c r="BR6" s="282"/>
      <c r="BS6" s="287">
        <v>647263</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554128</v>
      </c>
      <c r="CS6" s="217"/>
      <c r="CT6" s="217"/>
      <c r="CU6" s="217"/>
      <c r="CV6" s="217"/>
      <c r="CW6" s="217"/>
      <c r="CX6" s="217"/>
      <c r="CY6" s="279"/>
      <c r="CZ6" s="291">
        <v>0.4</v>
      </c>
      <c r="DA6" s="293"/>
      <c r="DB6" s="293"/>
      <c r="DC6" s="337"/>
      <c r="DD6" s="288" t="s">
        <v>203</v>
      </c>
      <c r="DE6" s="217"/>
      <c r="DF6" s="217"/>
      <c r="DG6" s="217"/>
      <c r="DH6" s="217"/>
      <c r="DI6" s="217"/>
      <c r="DJ6" s="217"/>
      <c r="DK6" s="217"/>
      <c r="DL6" s="217"/>
      <c r="DM6" s="217"/>
      <c r="DN6" s="217"/>
      <c r="DO6" s="217"/>
      <c r="DP6" s="279"/>
      <c r="DQ6" s="288">
        <v>554127</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24141</v>
      </c>
      <c r="S7" s="217"/>
      <c r="T7" s="217"/>
      <c r="U7" s="217"/>
      <c r="V7" s="217"/>
      <c r="W7" s="217"/>
      <c r="X7" s="217"/>
      <c r="Y7" s="279"/>
      <c r="Z7" s="282">
        <v>0</v>
      </c>
      <c r="AA7" s="282"/>
      <c r="AB7" s="282"/>
      <c r="AC7" s="282"/>
      <c r="AD7" s="287">
        <v>24141</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14046384</v>
      </c>
      <c r="BH7" s="217"/>
      <c r="BI7" s="217"/>
      <c r="BJ7" s="217"/>
      <c r="BK7" s="217"/>
      <c r="BL7" s="217"/>
      <c r="BM7" s="217"/>
      <c r="BN7" s="279"/>
      <c r="BO7" s="282">
        <v>42.5</v>
      </c>
      <c r="BP7" s="282"/>
      <c r="BQ7" s="282"/>
      <c r="BR7" s="282"/>
      <c r="BS7" s="287">
        <v>647263</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26766451</v>
      </c>
      <c r="CS7" s="217"/>
      <c r="CT7" s="217"/>
      <c r="CU7" s="217"/>
      <c r="CV7" s="217"/>
      <c r="CW7" s="217"/>
      <c r="CX7" s="217"/>
      <c r="CY7" s="279"/>
      <c r="CZ7" s="282">
        <v>17.5</v>
      </c>
      <c r="DA7" s="282"/>
      <c r="DB7" s="282"/>
      <c r="DC7" s="282"/>
      <c r="DD7" s="288">
        <v>1826985</v>
      </c>
      <c r="DE7" s="217"/>
      <c r="DF7" s="217"/>
      <c r="DG7" s="217"/>
      <c r="DH7" s="217"/>
      <c r="DI7" s="217"/>
      <c r="DJ7" s="217"/>
      <c r="DK7" s="217"/>
      <c r="DL7" s="217"/>
      <c r="DM7" s="217"/>
      <c r="DN7" s="217"/>
      <c r="DO7" s="217"/>
      <c r="DP7" s="279"/>
      <c r="DQ7" s="288">
        <v>23825544</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263822</v>
      </c>
      <c r="S8" s="217"/>
      <c r="T8" s="217"/>
      <c r="U8" s="217"/>
      <c r="V8" s="217"/>
      <c r="W8" s="217"/>
      <c r="X8" s="217"/>
      <c r="Y8" s="279"/>
      <c r="Z8" s="282">
        <v>0.2</v>
      </c>
      <c r="AA8" s="282"/>
      <c r="AB8" s="282"/>
      <c r="AC8" s="282"/>
      <c r="AD8" s="287">
        <v>263822</v>
      </c>
      <c r="AE8" s="287"/>
      <c r="AF8" s="287"/>
      <c r="AG8" s="287"/>
      <c r="AH8" s="287"/>
      <c r="AI8" s="287"/>
      <c r="AJ8" s="287"/>
      <c r="AK8" s="287"/>
      <c r="AL8" s="283">
        <v>0.4</v>
      </c>
      <c r="AM8" s="238"/>
      <c r="AN8" s="238"/>
      <c r="AO8" s="296"/>
      <c r="AP8" s="261" t="s">
        <v>123</v>
      </c>
      <c r="AQ8" s="1"/>
      <c r="AR8" s="1"/>
      <c r="AS8" s="1"/>
      <c r="AT8" s="1"/>
      <c r="AU8" s="1"/>
      <c r="AV8" s="1"/>
      <c r="AW8" s="1"/>
      <c r="AX8" s="1"/>
      <c r="AY8" s="1"/>
      <c r="AZ8" s="1"/>
      <c r="BA8" s="1"/>
      <c r="BB8" s="1"/>
      <c r="BC8" s="1"/>
      <c r="BD8" s="1"/>
      <c r="BE8" s="1"/>
      <c r="BF8" s="269"/>
      <c r="BG8" s="274">
        <v>369658</v>
      </c>
      <c r="BH8" s="217"/>
      <c r="BI8" s="217"/>
      <c r="BJ8" s="217"/>
      <c r="BK8" s="217"/>
      <c r="BL8" s="217"/>
      <c r="BM8" s="217"/>
      <c r="BN8" s="279"/>
      <c r="BO8" s="282">
        <v>1.1000000000000001</v>
      </c>
      <c r="BP8" s="282"/>
      <c r="BQ8" s="282"/>
      <c r="BR8" s="282"/>
      <c r="BS8" s="287" t="s">
        <v>203</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51381462</v>
      </c>
      <c r="CS8" s="217"/>
      <c r="CT8" s="217"/>
      <c r="CU8" s="217"/>
      <c r="CV8" s="217"/>
      <c r="CW8" s="217"/>
      <c r="CX8" s="217"/>
      <c r="CY8" s="279"/>
      <c r="CZ8" s="282">
        <v>33.6</v>
      </c>
      <c r="DA8" s="282"/>
      <c r="DB8" s="282"/>
      <c r="DC8" s="282"/>
      <c r="DD8" s="288">
        <v>196981</v>
      </c>
      <c r="DE8" s="217"/>
      <c r="DF8" s="217"/>
      <c r="DG8" s="217"/>
      <c r="DH8" s="217"/>
      <c r="DI8" s="217"/>
      <c r="DJ8" s="217"/>
      <c r="DK8" s="217"/>
      <c r="DL8" s="217"/>
      <c r="DM8" s="217"/>
      <c r="DN8" s="217"/>
      <c r="DO8" s="217"/>
      <c r="DP8" s="279"/>
      <c r="DQ8" s="288">
        <v>26557630</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362738</v>
      </c>
      <c r="S9" s="217"/>
      <c r="T9" s="217"/>
      <c r="U9" s="217"/>
      <c r="V9" s="217"/>
      <c r="W9" s="217"/>
      <c r="X9" s="217"/>
      <c r="Y9" s="279"/>
      <c r="Z9" s="282">
        <v>0.2</v>
      </c>
      <c r="AA9" s="282"/>
      <c r="AB9" s="282"/>
      <c r="AC9" s="282"/>
      <c r="AD9" s="287">
        <v>362738</v>
      </c>
      <c r="AE9" s="287"/>
      <c r="AF9" s="287"/>
      <c r="AG9" s="287"/>
      <c r="AH9" s="287"/>
      <c r="AI9" s="287"/>
      <c r="AJ9" s="287"/>
      <c r="AK9" s="287"/>
      <c r="AL9" s="283">
        <v>0.5</v>
      </c>
      <c r="AM9" s="238"/>
      <c r="AN9" s="238"/>
      <c r="AO9" s="296"/>
      <c r="AP9" s="261" t="s">
        <v>340</v>
      </c>
      <c r="AQ9" s="1"/>
      <c r="AR9" s="1"/>
      <c r="AS9" s="1"/>
      <c r="AT9" s="1"/>
      <c r="AU9" s="1"/>
      <c r="AV9" s="1"/>
      <c r="AW9" s="1"/>
      <c r="AX9" s="1"/>
      <c r="AY9" s="1"/>
      <c r="AZ9" s="1"/>
      <c r="BA9" s="1"/>
      <c r="BB9" s="1"/>
      <c r="BC9" s="1"/>
      <c r="BD9" s="1"/>
      <c r="BE9" s="1"/>
      <c r="BF9" s="269"/>
      <c r="BG9" s="274">
        <v>10734349</v>
      </c>
      <c r="BH9" s="217"/>
      <c r="BI9" s="217"/>
      <c r="BJ9" s="217"/>
      <c r="BK9" s="217"/>
      <c r="BL9" s="217"/>
      <c r="BM9" s="217"/>
      <c r="BN9" s="279"/>
      <c r="BO9" s="282">
        <v>32.5</v>
      </c>
      <c r="BP9" s="282"/>
      <c r="BQ9" s="282"/>
      <c r="BR9" s="282"/>
      <c r="BS9" s="287" t="s">
        <v>203</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11926037</v>
      </c>
      <c r="CS9" s="217"/>
      <c r="CT9" s="217"/>
      <c r="CU9" s="217"/>
      <c r="CV9" s="217"/>
      <c r="CW9" s="217"/>
      <c r="CX9" s="217"/>
      <c r="CY9" s="279"/>
      <c r="CZ9" s="282">
        <v>7.8</v>
      </c>
      <c r="DA9" s="282"/>
      <c r="DB9" s="282"/>
      <c r="DC9" s="282"/>
      <c r="DD9" s="288">
        <v>575543</v>
      </c>
      <c r="DE9" s="217"/>
      <c r="DF9" s="217"/>
      <c r="DG9" s="217"/>
      <c r="DH9" s="217"/>
      <c r="DI9" s="217"/>
      <c r="DJ9" s="217"/>
      <c r="DK9" s="217"/>
      <c r="DL9" s="217"/>
      <c r="DM9" s="217"/>
      <c r="DN9" s="217"/>
      <c r="DO9" s="217"/>
      <c r="DP9" s="279"/>
      <c r="DQ9" s="288">
        <v>8463570</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194</v>
      </c>
      <c r="AQ10" s="1"/>
      <c r="AR10" s="1"/>
      <c r="AS10" s="1"/>
      <c r="AT10" s="1"/>
      <c r="AU10" s="1"/>
      <c r="AV10" s="1"/>
      <c r="AW10" s="1"/>
      <c r="AX10" s="1"/>
      <c r="AY10" s="1"/>
      <c r="AZ10" s="1"/>
      <c r="BA10" s="1"/>
      <c r="BB10" s="1"/>
      <c r="BC10" s="1"/>
      <c r="BD10" s="1"/>
      <c r="BE10" s="1"/>
      <c r="BF10" s="269"/>
      <c r="BG10" s="274">
        <v>674141</v>
      </c>
      <c r="BH10" s="217"/>
      <c r="BI10" s="217"/>
      <c r="BJ10" s="217"/>
      <c r="BK10" s="217"/>
      <c r="BL10" s="217"/>
      <c r="BM10" s="217"/>
      <c r="BN10" s="279"/>
      <c r="BO10" s="282">
        <v>2</v>
      </c>
      <c r="BP10" s="282"/>
      <c r="BQ10" s="282"/>
      <c r="BR10" s="282"/>
      <c r="BS10" s="287" t="s">
        <v>203</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642812</v>
      </c>
      <c r="CS10" s="217"/>
      <c r="CT10" s="217"/>
      <c r="CU10" s="217"/>
      <c r="CV10" s="217"/>
      <c r="CW10" s="217"/>
      <c r="CX10" s="217"/>
      <c r="CY10" s="279"/>
      <c r="CZ10" s="282">
        <v>0.4</v>
      </c>
      <c r="DA10" s="282"/>
      <c r="DB10" s="282"/>
      <c r="DC10" s="282"/>
      <c r="DD10" s="288">
        <v>447758</v>
      </c>
      <c r="DE10" s="217"/>
      <c r="DF10" s="217"/>
      <c r="DG10" s="217"/>
      <c r="DH10" s="217"/>
      <c r="DI10" s="217"/>
      <c r="DJ10" s="217"/>
      <c r="DK10" s="217"/>
      <c r="DL10" s="217"/>
      <c r="DM10" s="217"/>
      <c r="DN10" s="217"/>
      <c r="DO10" s="217"/>
      <c r="DP10" s="279"/>
      <c r="DQ10" s="288">
        <v>224209</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6663483</v>
      </c>
      <c r="S11" s="217"/>
      <c r="T11" s="217"/>
      <c r="U11" s="217"/>
      <c r="V11" s="217"/>
      <c r="W11" s="217"/>
      <c r="X11" s="217"/>
      <c r="Y11" s="279"/>
      <c r="Z11" s="283">
        <v>4.2</v>
      </c>
      <c r="AA11" s="238"/>
      <c r="AB11" s="238"/>
      <c r="AC11" s="285"/>
      <c r="AD11" s="288">
        <v>6663483</v>
      </c>
      <c r="AE11" s="217"/>
      <c r="AF11" s="217"/>
      <c r="AG11" s="217"/>
      <c r="AH11" s="217"/>
      <c r="AI11" s="217"/>
      <c r="AJ11" s="217"/>
      <c r="AK11" s="279"/>
      <c r="AL11" s="283">
        <v>9.8000000000000007</v>
      </c>
      <c r="AM11" s="238"/>
      <c r="AN11" s="238"/>
      <c r="AO11" s="296"/>
      <c r="AP11" s="261" t="s">
        <v>345</v>
      </c>
      <c r="AQ11" s="1"/>
      <c r="AR11" s="1"/>
      <c r="AS11" s="1"/>
      <c r="AT11" s="1"/>
      <c r="AU11" s="1"/>
      <c r="AV11" s="1"/>
      <c r="AW11" s="1"/>
      <c r="AX11" s="1"/>
      <c r="AY11" s="1"/>
      <c r="AZ11" s="1"/>
      <c r="BA11" s="1"/>
      <c r="BB11" s="1"/>
      <c r="BC11" s="1"/>
      <c r="BD11" s="1"/>
      <c r="BE11" s="1"/>
      <c r="BF11" s="269"/>
      <c r="BG11" s="274">
        <v>2268236</v>
      </c>
      <c r="BH11" s="217"/>
      <c r="BI11" s="217"/>
      <c r="BJ11" s="217"/>
      <c r="BK11" s="217"/>
      <c r="BL11" s="217"/>
      <c r="BM11" s="217"/>
      <c r="BN11" s="279"/>
      <c r="BO11" s="282">
        <v>6.9</v>
      </c>
      <c r="BP11" s="282"/>
      <c r="BQ11" s="282"/>
      <c r="BR11" s="282"/>
      <c r="BS11" s="287">
        <v>647263</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4205899</v>
      </c>
      <c r="CS11" s="217"/>
      <c r="CT11" s="217"/>
      <c r="CU11" s="217"/>
      <c r="CV11" s="217"/>
      <c r="CW11" s="217"/>
      <c r="CX11" s="217"/>
      <c r="CY11" s="279"/>
      <c r="CZ11" s="282">
        <v>2.7</v>
      </c>
      <c r="DA11" s="282"/>
      <c r="DB11" s="282"/>
      <c r="DC11" s="282"/>
      <c r="DD11" s="288">
        <v>1586508</v>
      </c>
      <c r="DE11" s="217"/>
      <c r="DF11" s="217"/>
      <c r="DG11" s="217"/>
      <c r="DH11" s="217"/>
      <c r="DI11" s="217"/>
      <c r="DJ11" s="217"/>
      <c r="DK11" s="217"/>
      <c r="DL11" s="217"/>
      <c r="DM11" s="217"/>
      <c r="DN11" s="217"/>
      <c r="DO11" s="217"/>
      <c r="DP11" s="279"/>
      <c r="DQ11" s="288">
        <v>1629187</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44438</v>
      </c>
      <c r="S12" s="217"/>
      <c r="T12" s="217"/>
      <c r="U12" s="217"/>
      <c r="V12" s="217"/>
      <c r="W12" s="217"/>
      <c r="X12" s="217"/>
      <c r="Y12" s="279"/>
      <c r="Z12" s="282">
        <v>0</v>
      </c>
      <c r="AA12" s="282"/>
      <c r="AB12" s="282"/>
      <c r="AC12" s="282"/>
      <c r="AD12" s="287">
        <v>44438</v>
      </c>
      <c r="AE12" s="287"/>
      <c r="AF12" s="287"/>
      <c r="AG12" s="287"/>
      <c r="AH12" s="287"/>
      <c r="AI12" s="287"/>
      <c r="AJ12" s="287"/>
      <c r="AK12" s="287"/>
      <c r="AL12" s="283">
        <v>0.1</v>
      </c>
      <c r="AM12" s="238"/>
      <c r="AN12" s="238"/>
      <c r="AO12" s="296"/>
      <c r="AP12" s="261" t="s">
        <v>349</v>
      </c>
      <c r="AQ12" s="1"/>
      <c r="AR12" s="1"/>
      <c r="AS12" s="1"/>
      <c r="AT12" s="1"/>
      <c r="AU12" s="1"/>
      <c r="AV12" s="1"/>
      <c r="AW12" s="1"/>
      <c r="AX12" s="1"/>
      <c r="AY12" s="1"/>
      <c r="AZ12" s="1"/>
      <c r="BA12" s="1"/>
      <c r="BB12" s="1"/>
      <c r="BC12" s="1"/>
      <c r="BD12" s="1"/>
      <c r="BE12" s="1"/>
      <c r="BF12" s="269"/>
      <c r="BG12" s="274">
        <v>14789625</v>
      </c>
      <c r="BH12" s="217"/>
      <c r="BI12" s="217"/>
      <c r="BJ12" s="217"/>
      <c r="BK12" s="217"/>
      <c r="BL12" s="217"/>
      <c r="BM12" s="217"/>
      <c r="BN12" s="279"/>
      <c r="BO12" s="282">
        <v>44.8</v>
      </c>
      <c r="BP12" s="282"/>
      <c r="BQ12" s="282"/>
      <c r="BR12" s="282"/>
      <c r="BS12" s="287" t="s">
        <v>203</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3846054</v>
      </c>
      <c r="CS12" s="217"/>
      <c r="CT12" s="217"/>
      <c r="CU12" s="217"/>
      <c r="CV12" s="217"/>
      <c r="CW12" s="217"/>
      <c r="CX12" s="217"/>
      <c r="CY12" s="279"/>
      <c r="CZ12" s="282">
        <v>2.5</v>
      </c>
      <c r="DA12" s="282"/>
      <c r="DB12" s="282"/>
      <c r="DC12" s="282"/>
      <c r="DD12" s="288">
        <v>136617</v>
      </c>
      <c r="DE12" s="217"/>
      <c r="DF12" s="217"/>
      <c r="DG12" s="217"/>
      <c r="DH12" s="217"/>
      <c r="DI12" s="217"/>
      <c r="DJ12" s="217"/>
      <c r="DK12" s="217"/>
      <c r="DL12" s="217"/>
      <c r="DM12" s="217"/>
      <c r="DN12" s="217"/>
      <c r="DO12" s="217"/>
      <c r="DP12" s="279"/>
      <c r="DQ12" s="288">
        <v>1366955</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353</v>
      </c>
      <c r="AQ13" s="1"/>
      <c r="AR13" s="1"/>
      <c r="AS13" s="1"/>
      <c r="AT13" s="1"/>
      <c r="AU13" s="1"/>
      <c r="AV13" s="1"/>
      <c r="AW13" s="1"/>
      <c r="AX13" s="1"/>
      <c r="AY13" s="1"/>
      <c r="AZ13" s="1"/>
      <c r="BA13" s="1"/>
      <c r="BB13" s="1"/>
      <c r="BC13" s="1"/>
      <c r="BD13" s="1"/>
      <c r="BE13" s="1"/>
      <c r="BF13" s="269"/>
      <c r="BG13" s="274">
        <v>14625525</v>
      </c>
      <c r="BH13" s="217"/>
      <c r="BI13" s="217"/>
      <c r="BJ13" s="217"/>
      <c r="BK13" s="217"/>
      <c r="BL13" s="217"/>
      <c r="BM13" s="217"/>
      <c r="BN13" s="279"/>
      <c r="BO13" s="282">
        <v>44.3</v>
      </c>
      <c r="BP13" s="282"/>
      <c r="BQ13" s="282"/>
      <c r="BR13" s="282"/>
      <c r="BS13" s="287" t="s">
        <v>203</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15828209</v>
      </c>
      <c r="CS13" s="217"/>
      <c r="CT13" s="217"/>
      <c r="CU13" s="217"/>
      <c r="CV13" s="217"/>
      <c r="CW13" s="217"/>
      <c r="CX13" s="217"/>
      <c r="CY13" s="279"/>
      <c r="CZ13" s="282">
        <v>10.3</v>
      </c>
      <c r="DA13" s="282"/>
      <c r="DB13" s="282"/>
      <c r="DC13" s="282"/>
      <c r="DD13" s="288">
        <v>9558019</v>
      </c>
      <c r="DE13" s="217"/>
      <c r="DF13" s="217"/>
      <c r="DG13" s="217"/>
      <c r="DH13" s="217"/>
      <c r="DI13" s="217"/>
      <c r="DJ13" s="217"/>
      <c r="DK13" s="217"/>
      <c r="DL13" s="217"/>
      <c r="DM13" s="217"/>
      <c r="DN13" s="217"/>
      <c r="DO13" s="217"/>
      <c r="DP13" s="279"/>
      <c r="DQ13" s="288">
        <v>5880882</v>
      </c>
      <c r="DR13" s="217"/>
      <c r="DS13" s="217"/>
      <c r="DT13" s="217"/>
      <c r="DU13" s="217"/>
      <c r="DV13" s="217"/>
      <c r="DW13" s="217"/>
      <c r="DX13" s="217"/>
      <c r="DY13" s="217"/>
      <c r="DZ13" s="217"/>
      <c r="EA13" s="217"/>
      <c r="EB13" s="217"/>
      <c r="EC13" s="326"/>
    </row>
    <row r="14" spans="2:143" ht="11.25" customHeight="1">
      <c r="B14" s="261" t="s">
        <v>324</v>
      </c>
      <c r="C14" s="1"/>
      <c r="D14" s="1"/>
      <c r="E14" s="1"/>
      <c r="F14" s="1"/>
      <c r="G14" s="1"/>
      <c r="H14" s="1"/>
      <c r="I14" s="1"/>
      <c r="J14" s="1"/>
      <c r="K14" s="1"/>
      <c r="L14" s="1"/>
      <c r="M14" s="1"/>
      <c r="N14" s="1"/>
      <c r="O14" s="1"/>
      <c r="P14" s="1"/>
      <c r="Q14" s="269"/>
      <c r="R14" s="274" t="s">
        <v>203</v>
      </c>
      <c r="S14" s="217"/>
      <c r="T14" s="217"/>
      <c r="U14" s="217"/>
      <c r="V14" s="217"/>
      <c r="W14" s="217"/>
      <c r="X14" s="217"/>
      <c r="Y14" s="279"/>
      <c r="Z14" s="282" t="s">
        <v>203</v>
      </c>
      <c r="AA14" s="282"/>
      <c r="AB14" s="282"/>
      <c r="AC14" s="282"/>
      <c r="AD14" s="287" t="s">
        <v>203</v>
      </c>
      <c r="AE14" s="287"/>
      <c r="AF14" s="287"/>
      <c r="AG14" s="287"/>
      <c r="AH14" s="287"/>
      <c r="AI14" s="287"/>
      <c r="AJ14" s="287"/>
      <c r="AK14" s="287"/>
      <c r="AL14" s="283" t="s">
        <v>203</v>
      </c>
      <c r="AM14" s="238"/>
      <c r="AN14" s="238"/>
      <c r="AO14" s="296"/>
      <c r="AP14" s="261" t="s">
        <v>142</v>
      </c>
      <c r="AQ14" s="1"/>
      <c r="AR14" s="1"/>
      <c r="AS14" s="1"/>
      <c r="AT14" s="1"/>
      <c r="AU14" s="1"/>
      <c r="AV14" s="1"/>
      <c r="AW14" s="1"/>
      <c r="AX14" s="1"/>
      <c r="AY14" s="1"/>
      <c r="AZ14" s="1"/>
      <c r="BA14" s="1"/>
      <c r="BB14" s="1"/>
      <c r="BC14" s="1"/>
      <c r="BD14" s="1"/>
      <c r="BE14" s="1"/>
      <c r="BF14" s="269"/>
      <c r="BG14" s="274">
        <v>845336</v>
      </c>
      <c r="BH14" s="217"/>
      <c r="BI14" s="217"/>
      <c r="BJ14" s="217"/>
      <c r="BK14" s="217"/>
      <c r="BL14" s="217"/>
      <c r="BM14" s="217"/>
      <c r="BN14" s="279"/>
      <c r="BO14" s="282">
        <v>2.6</v>
      </c>
      <c r="BP14" s="282"/>
      <c r="BQ14" s="282"/>
      <c r="BR14" s="282"/>
      <c r="BS14" s="287" t="s">
        <v>203</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4342144</v>
      </c>
      <c r="CS14" s="217"/>
      <c r="CT14" s="217"/>
      <c r="CU14" s="217"/>
      <c r="CV14" s="217"/>
      <c r="CW14" s="217"/>
      <c r="CX14" s="217"/>
      <c r="CY14" s="279"/>
      <c r="CZ14" s="282">
        <v>2.8</v>
      </c>
      <c r="DA14" s="282"/>
      <c r="DB14" s="282"/>
      <c r="DC14" s="282"/>
      <c r="DD14" s="288">
        <v>1139026</v>
      </c>
      <c r="DE14" s="217"/>
      <c r="DF14" s="217"/>
      <c r="DG14" s="217"/>
      <c r="DH14" s="217"/>
      <c r="DI14" s="217"/>
      <c r="DJ14" s="217"/>
      <c r="DK14" s="217"/>
      <c r="DL14" s="217"/>
      <c r="DM14" s="217"/>
      <c r="DN14" s="217"/>
      <c r="DO14" s="217"/>
      <c r="DP14" s="279"/>
      <c r="DQ14" s="288">
        <v>3116784</v>
      </c>
      <c r="DR14" s="217"/>
      <c r="DS14" s="217"/>
      <c r="DT14" s="217"/>
      <c r="DU14" s="217"/>
      <c r="DV14" s="217"/>
      <c r="DW14" s="217"/>
      <c r="DX14" s="217"/>
      <c r="DY14" s="217"/>
      <c r="DZ14" s="217"/>
      <c r="EA14" s="217"/>
      <c r="EB14" s="217"/>
      <c r="EC14" s="326"/>
    </row>
    <row r="15" spans="2:143" ht="11.25" customHeight="1">
      <c r="B15" s="261" t="s">
        <v>355</v>
      </c>
      <c r="C15" s="1"/>
      <c r="D15" s="1"/>
      <c r="E15" s="1"/>
      <c r="F15" s="1"/>
      <c r="G15" s="1"/>
      <c r="H15" s="1"/>
      <c r="I15" s="1"/>
      <c r="J15" s="1"/>
      <c r="K15" s="1"/>
      <c r="L15" s="1"/>
      <c r="M15" s="1"/>
      <c r="N15" s="1"/>
      <c r="O15" s="1"/>
      <c r="P15" s="1"/>
      <c r="Q15" s="269"/>
      <c r="R15" s="274">
        <v>110677</v>
      </c>
      <c r="S15" s="217"/>
      <c r="T15" s="217"/>
      <c r="U15" s="217"/>
      <c r="V15" s="217"/>
      <c r="W15" s="217"/>
      <c r="X15" s="217"/>
      <c r="Y15" s="279"/>
      <c r="Z15" s="282">
        <v>0.1</v>
      </c>
      <c r="AA15" s="282"/>
      <c r="AB15" s="282"/>
      <c r="AC15" s="282"/>
      <c r="AD15" s="287">
        <v>110677</v>
      </c>
      <c r="AE15" s="287"/>
      <c r="AF15" s="287"/>
      <c r="AG15" s="287"/>
      <c r="AH15" s="287"/>
      <c r="AI15" s="287"/>
      <c r="AJ15" s="287"/>
      <c r="AK15" s="287"/>
      <c r="AL15" s="283">
        <v>0.2</v>
      </c>
      <c r="AM15" s="238"/>
      <c r="AN15" s="238"/>
      <c r="AO15" s="296"/>
      <c r="AP15" s="261" t="s">
        <v>356</v>
      </c>
      <c r="AQ15" s="1"/>
      <c r="AR15" s="1"/>
      <c r="AS15" s="1"/>
      <c r="AT15" s="1"/>
      <c r="AU15" s="1"/>
      <c r="AV15" s="1"/>
      <c r="AW15" s="1"/>
      <c r="AX15" s="1"/>
      <c r="AY15" s="1"/>
      <c r="AZ15" s="1"/>
      <c r="BA15" s="1"/>
      <c r="BB15" s="1"/>
      <c r="BC15" s="1"/>
      <c r="BD15" s="1"/>
      <c r="BE15" s="1"/>
      <c r="BF15" s="269"/>
      <c r="BG15" s="274">
        <v>1830426</v>
      </c>
      <c r="BH15" s="217"/>
      <c r="BI15" s="217"/>
      <c r="BJ15" s="217"/>
      <c r="BK15" s="217"/>
      <c r="BL15" s="217"/>
      <c r="BM15" s="217"/>
      <c r="BN15" s="279"/>
      <c r="BO15" s="282">
        <v>5.5</v>
      </c>
      <c r="BP15" s="282"/>
      <c r="BQ15" s="282"/>
      <c r="BR15" s="282"/>
      <c r="BS15" s="287" t="s">
        <v>203</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17145500</v>
      </c>
      <c r="CS15" s="217"/>
      <c r="CT15" s="217"/>
      <c r="CU15" s="217"/>
      <c r="CV15" s="217"/>
      <c r="CW15" s="217"/>
      <c r="CX15" s="217"/>
      <c r="CY15" s="279"/>
      <c r="CZ15" s="282">
        <v>11.2</v>
      </c>
      <c r="DA15" s="282"/>
      <c r="DB15" s="282"/>
      <c r="DC15" s="282"/>
      <c r="DD15" s="288">
        <v>5396309</v>
      </c>
      <c r="DE15" s="217"/>
      <c r="DF15" s="217"/>
      <c r="DG15" s="217"/>
      <c r="DH15" s="217"/>
      <c r="DI15" s="217"/>
      <c r="DJ15" s="217"/>
      <c r="DK15" s="217"/>
      <c r="DL15" s="217"/>
      <c r="DM15" s="217"/>
      <c r="DN15" s="217"/>
      <c r="DO15" s="217"/>
      <c r="DP15" s="279"/>
      <c r="DQ15" s="288">
        <v>8764392</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666327</v>
      </c>
      <c r="S16" s="217"/>
      <c r="T16" s="217"/>
      <c r="U16" s="217"/>
      <c r="V16" s="217"/>
      <c r="W16" s="217"/>
      <c r="X16" s="217"/>
      <c r="Y16" s="279"/>
      <c r="Z16" s="282">
        <v>0.4</v>
      </c>
      <c r="AA16" s="282"/>
      <c r="AB16" s="282"/>
      <c r="AC16" s="282"/>
      <c r="AD16" s="287">
        <v>666327</v>
      </c>
      <c r="AE16" s="287"/>
      <c r="AF16" s="287"/>
      <c r="AG16" s="287"/>
      <c r="AH16" s="287"/>
      <c r="AI16" s="287"/>
      <c r="AJ16" s="287"/>
      <c r="AK16" s="287"/>
      <c r="AL16" s="283">
        <v>1</v>
      </c>
      <c r="AM16" s="238"/>
      <c r="AN16" s="238"/>
      <c r="AO16" s="296"/>
      <c r="AP16" s="261" t="s">
        <v>360</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v>2731663</v>
      </c>
      <c r="CS16" s="217"/>
      <c r="CT16" s="217"/>
      <c r="CU16" s="217"/>
      <c r="CV16" s="217"/>
      <c r="CW16" s="217"/>
      <c r="CX16" s="217"/>
      <c r="CY16" s="279"/>
      <c r="CZ16" s="282">
        <v>1.8</v>
      </c>
      <c r="DA16" s="282"/>
      <c r="DB16" s="282"/>
      <c r="DC16" s="282"/>
      <c r="DD16" s="288" t="s">
        <v>203</v>
      </c>
      <c r="DE16" s="217"/>
      <c r="DF16" s="217"/>
      <c r="DG16" s="217"/>
      <c r="DH16" s="217"/>
      <c r="DI16" s="217"/>
      <c r="DJ16" s="217"/>
      <c r="DK16" s="217"/>
      <c r="DL16" s="217"/>
      <c r="DM16" s="217"/>
      <c r="DN16" s="217"/>
      <c r="DO16" s="217"/>
      <c r="DP16" s="279"/>
      <c r="DQ16" s="288">
        <v>87024</v>
      </c>
      <c r="DR16" s="217"/>
      <c r="DS16" s="217"/>
      <c r="DT16" s="217"/>
      <c r="DU16" s="217"/>
      <c r="DV16" s="217"/>
      <c r="DW16" s="217"/>
      <c r="DX16" s="217"/>
      <c r="DY16" s="217"/>
      <c r="DZ16" s="217"/>
      <c r="EA16" s="217"/>
      <c r="EB16" s="217"/>
      <c r="EC16" s="326"/>
    </row>
    <row r="17" spans="2:133" ht="11.25" customHeight="1">
      <c r="B17" s="261" t="s">
        <v>362</v>
      </c>
      <c r="C17" s="1"/>
      <c r="D17" s="1"/>
      <c r="E17" s="1"/>
      <c r="F17" s="1"/>
      <c r="G17" s="1"/>
      <c r="H17" s="1"/>
      <c r="I17" s="1"/>
      <c r="J17" s="1"/>
      <c r="K17" s="1"/>
      <c r="L17" s="1"/>
      <c r="M17" s="1"/>
      <c r="N17" s="1"/>
      <c r="O17" s="1"/>
      <c r="P17" s="1"/>
      <c r="Q17" s="269"/>
      <c r="R17" s="274">
        <v>1270276</v>
      </c>
      <c r="S17" s="217"/>
      <c r="T17" s="217"/>
      <c r="U17" s="217"/>
      <c r="V17" s="217"/>
      <c r="W17" s="217"/>
      <c r="X17" s="217"/>
      <c r="Y17" s="279"/>
      <c r="Z17" s="282">
        <v>0.8</v>
      </c>
      <c r="AA17" s="282"/>
      <c r="AB17" s="282"/>
      <c r="AC17" s="282"/>
      <c r="AD17" s="287">
        <v>1270276</v>
      </c>
      <c r="AE17" s="287"/>
      <c r="AF17" s="287"/>
      <c r="AG17" s="287"/>
      <c r="AH17" s="287"/>
      <c r="AI17" s="287"/>
      <c r="AJ17" s="287"/>
      <c r="AK17" s="287"/>
      <c r="AL17" s="283">
        <v>1.9</v>
      </c>
      <c r="AM17" s="238"/>
      <c r="AN17" s="238"/>
      <c r="AO17" s="296"/>
      <c r="AP17" s="261" t="s">
        <v>363</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365</v>
      </c>
      <c r="CE17" s="1"/>
      <c r="CF17" s="1"/>
      <c r="CG17" s="1"/>
      <c r="CH17" s="1"/>
      <c r="CI17" s="1"/>
      <c r="CJ17" s="1"/>
      <c r="CK17" s="1"/>
      <c r="CL17" s="1"/>
      <c r="CM17" s="1"/>
      <c r="CN17" s="1"/>
      <c r="CO17" s="1"/>
      <c r="CP17" s="1"/>
      <c r="CQ17" s="269"/>
      <c r="CR17" s="274">
        <v>13589191</v>
      </c>
      <c r="CS17" s="217"/>
      <c r="CT17" s="217"/>
      <c r="CU17" s="217"/>
      <c r="CV17" s="217"/>
      <c r="CW17" s="217"/>
      <c r="CX17" s="217"/>
      <c r="CY17" s="279"/>
      <c r="CZ17" s="282">
        <v>8.9</v>
      </c>
      <c r="DA17" s="282"/>
      <c r="DB17" s="282"/>
      <c r="DC17" s="282"/>
      <c r="DD17" s="288" t="s">
        <v>203</v>
      </c>
      <c r="DE17" s="217"/>
      <c r="DF17" s="217"/>
      <c r="DG17" s="217"/>
      <c r="DH17" s="217"/>
      <c r="DI17" s="217"/>
      <c r="DJ17" s="217"/>
      <c r="DK17" s="217"/>
      <c r="DL17" s="217"/>
      <c r="DM17" s="217"/>
      <c r="DN17" s="217"/>
      <c r="DO17" s="217"/>
      <c r="DP17" s="279"/>
      <c r="DQ17" s="288">
        <v>12738964</v>
      </c>
      <c r="DR17" s="217"/>
      <c r="DS17" s="217"/>
      <c r="DT17" s="217"/>
      <c r="DU17" s="217"/>
      <c r="DV17" s="217"/>
      <c r="DW17" s="217"/>
      <c r="DX17" s="217"/>
      <c r="DY17" s="217"/>
      <c r="DZ17" s="217"/>
      <c r="EA17" s="217"/>
      <c r="EB17" s="217"/>
      <c r="EC17" s="326"/>
    </row>
    <row r="18" spans="2:133" ht="11.25" customHeight="1">
      <c r="B18" s="261" t="s">
        <v>221</v>
      </c>
      <c r="C18" s="1"/>
      <c r="D18" s="1"/>
      <c r="E18" s="1"/>
      <c r="F18" s="1"/>
      <c r="G18" s="1"/>
      <c r="H18" s="1"/>
      <c r="I18" s="1"/>
      <c r="J18" s="1"/>
      <c r="K18" s="1"/>
      <c r="L18" s="1"/>
      <c r="M18" s="1"/>
      <c r="N18" s="1"/>
      <c r="O18" s="1"/>
      <c r="P18" s="1"/>
      <c r="Q18" s="269"/>
      <c r="R18" s="274">
        <v>230745</v>
      </c>
      <c r="S18" s="217"/>
      <c r="T18" s="217"/>
      <c r="U18" s="217"/>
      <c r="V18" s="217"/>
      <c r="W18" s="217"/>
      <c r="X18" s="217"/>
      <c r="Y18" s="279"/>
      <c r="Z18" s="282">
        <v>0.1</v>
      </c>
      <c r="AA18" s="282"/>
      <c r="AB18" s="282"/>
      <c r="AC18" s="282"/>
      <c r="AD18" s="287">
        <v>230745</v>
      </c>
      <c r="AE18" s="287"/>
      <c r="AF18" s="287"/>
      <c r="AG18" s="287"/>
      <c r="AH18" s="287"/>
      <c r="AI18" s="287"/>
      <c r="AJ18" s="287"/>
      <c r="AK18" s="287"/>
      <c r="AL18" s="283">
        <v>0.3</v>
      </c>
      <c r="AM18" s="238"/>
      <c r="AN18" s="238"/>
      <c r="AO18" s="296"/>
      <c r="AP18" s="261" t="s">
        <v>101</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v>16998</v>
      </c>
      <c r="CS18" s="217"/>
      <c r="CT18" s="217"/>
      <c r="CU18" s="217"/>
      <c r="CV18" s="217"/>
      <c r="CW18" s="217"/>
      <c r="CX18" s="217"/>
      <c r="CY18" s="279"/>
      <c r="CZ18" s="282">
        <v>0</v>
      </c>
      <c r="DA18" s="282"/>
      <c r="DB18" s="282"/>
      <c r="DC18" s="282"/>
      <c r="DD18" s="288" t="s">
        <v>203</v>
      </c>
      <c r="DE18" s="217"/>
      <c r="DF18" s="217"/>
      <c r="DG18" s="217"/>
      <c r="DH18" s="217"/>
      <c r="DI18" s="217"/>
      <c r="DJ18" s="217"/>
      <c r="DK18" s="217"/>
      <c r="DL18" s="217"/>
      <c r="DM18" s="217"/>
      <c r="DN18" s="217"/>
      <c r="DO18" s="217"/>
      <c r="DP18" s="279"/>
      <c r="DQ18" s="288">
        <v>16998</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1015893</v>
      </c>
      <c r="S19" s="217"/>
      <c r="T19" s="217"/>
      <c r="U19" s="217"/>
      <c r="V19" s="217"/>
      <c r="W19" s="217"/>
      <c r="X19" s="217"/>
      <c r="Y19" s="279"/>
      <c r="Z19" s="282">
        <v>0.6</v>
      </c>
      <c r="AA19" s="282"/>
      <c r="AB19" s="282"/>
      <c r="AC19" s="282"/>
      <c r="AD19" s="287">
        <v>1015893</v>
      </c>
      <c r="AE19" s="287"/>
      <c r="AF19" s="287"/>
      <c r="AG19" s="287"/>
      <c r="AH19" s="287"/>
      <c r="AI19" s="287"/>
      <c r="AJ19" s="287"/>
      <c r="AK19" s="287"/>
      <c r="AL19" s="283">
        <v>1.5</v>
      </c>
      <c r="AM19" s="238"/>
      <c r="AN19" s="238"/>
      <c r="AO19" s="296"/>
      <c r="AP19" s="261" t="s">
        <v>256</v>
      </c>
      <c r="AQ19" s="1"/>
      <c r="AR19" s="1"/>
      <c r="AS19" s="1"/>
      <c r="AT19" s="1"/>
      <c r="AU19" s="1"/>
      <c r="AV19" s="1"/>
      <c r="AW19" s="1"/>
      <c r="AX19" s="1"/>
      <c r="AY19" s="1"/>
      <c r="AZ19" s="1"/>
      <c r="BA19" s="1"/>
      <c r="BB19" s="1"/>
      <c r="BC19" s="1"/>
      <c r="BD19" s="1"/>
      <c r="BE19" s="1"/>
      <c r="BF19" s="269"/>
      <c r="BG19" s="274">
        <v>1509064</v>
      </c>
      <c r="BH19" s="217"/>
      <c r="BI19" s="217"/>
      <c r="BJ19" s="217"/>
      <c r="BK19" s="217"/>
      <c r="BL19" s="217"/>
      <c r="BM19" s="217"/>
      <c r="BN19" s="279"/>
      <c r="BO19" s="282">
        <v>4.5999999999999996</v>
      </c>
      <c r="BP19" s="282"/>
      <c r="BQ19" s="282"/>
      <c r="BR19" s="282"/>
      <c r="BS19" s="287" t="s">
        <v>203</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23638</v>
      </c>
      <c r="S20" s="217"/>
      <c r="T20" s="217"/>
      <c r="U20" s="217"/>
      <c r="V20" s="217"/>
      <c r="W20" s="217"/>
      <c r="X20" s="217"/>
      <c r="Y20" s="279"/>
      <c r="Z20" s="282">
        <v>0</v>
      </c>
      <c r="AA20" s="282"/>
      <c r="AB20" s="282"/>
      <c r="AC20" s="282"/>
      <c r="AD20" s="287">
        <v>23638</v>
      </c>
      <c r="AE20" s="287"/>
      <c r="AF20" s="287"/>
      <c r="AG20" s="287"/>
      <c r="AH20" s="287"/>
      <c r="AI20" s="287"/>
      <c r="AJ20" s="287"/>
      <c r="AK20" s="287"/>
      <c r="AL20" s="283">
        <v>0</v>
      </c>
      <c r="AM20" s="238"/>
      <c r="AN20" s="238"/>
      <c r="AO20" s="296"/>
      <c r="AP20" s="261" t="s">
        <v>371</v>
      </c>
      <c r="AQ20" s="1"/>
      <c r="AR20" s="1"/>
      <c r="AS20" s="1"/>
      <c r="AT20" s="1"/>
      <c r="AU20" s="1"/>
      <c r="AV20" s="1"/>
      <c r="AW20" s="1"/>
      <c r="AX20" s="1"/>
      <c r="AY20" s="1"/>
      <c r="AZ20" s="1"/>
      <c r="BA20" s="1"/>
      <c r="BB20" s="1"/>
      <c r="BC20" s="1"/>
      <c r="BD20" s="1"/>
      <c r="BE20" s="1"/>
      <c r="BF20" s="269"/>
      <c r="BG20" s="274">
        <v>1509064</v>
      </c>
      <c r="BH20" s="217"/>
      <c r="BI20" s="217"/>
      <c r="BJ20" s="217"/>
      <c r="BK20" s="217"/>
      <c r="BL20" s="217"/>
      <c r="BM20" s="217"/>
      <c r="BN20" s="279"/>
      <c r="BO20" s="282">
        <v>4.5999999999999996</v>
      </c>
      <c r="BP20" s="282"/>
      <c r="BQ20" s="282"/>
      <c r="BR20" s="282"/>
      <c r="BS20" s="287" t="s">
        <v>203</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152976548</v>
      </c>
      <c r="CS20" s="217"/>
      <c r="CT20" s="217"/>
      <c r="CU20" s="217"/>
      <c r="CV20" s="217"/>
      <c r="CW20" s="217"/>
      <c r="CX20" s="217"/>
      <c r="CY20" s="279"/>
      <c r="CZ20" s="282">
        <v>100</v>
      </c>
      <c r="DA20" s="282"/>
      <c r="DB20" s="282"/>
      <c r="DC20" s="282"/>
      <c r="DD20" s="288">
        <v>20863746</v>
      </c>
      <c r="DE20" s="217"/>
      <c r="DF20" s="217"/>
      <c r="DG20" s="217"/>
      <c r="DH20" s="217"/>
      <c r="DI20" s="217"/>
      <c r="DJ20" s="217"/>
      <c r="DK20" s="217"/>
      <c r="DL20" s="217"/>
      <c r="DM20" s="217"/>
      <c r="DN20" s="217"/>
      <c r="DO20" s="217"/>
      <c r="DP20" s="279"/>
      <c r="DQ20" s="288">
        <v>93226266</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26030242</v>
      </c>
      <c r="S21" s="217"/>
      <c r="T21" s="217"/>
      <c r="U21" s="217"/>
      <c r="V21" s="217"/>
      <c r="W21" s="217"/>
      <c r="X21" s="217"/>
      <c r="Y21" s="279"/>
      <c r="Z21" s="282">
        <v>16.3</v>
      </c>
      <c r="AA21" s="282"/>
      <c r="AB21" s="282"/>
      <c r="AC21" s="282"/>
      <c r="AD21" s="287">
        <v>25481853</v>
      </c>
      <c r="AE21" s="287"/>
      <c r="AF21" s="287"/>
      <c r="AG21" s="287"/>
      <c r="AH21" s="287"/>
      <c r="AI21" s="287"/>
      <c r="AJ21" s="287"/>
      <c r="AK21" s="287"/>
      <c r="AL21" s="283">
        <v>37.4</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40510</v>
      </c>
      <c r="BH21" s="217"/>
      <c r="BI21" s="217"/>
      <c r="BJ21" s="217"/>
      <c r="BK21" s="217"/>
      <c r="BL21" s="217"/>
      <c r="BM21" s="217"/>
      <c r="BN21" s="279"/>
      <c r="BO21" s="282">
        <v>0.1</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25481853</v>
      </c>
      <c r="S22" s="217"/>
      <c r="T22" s="217"/>
      <c r="U22" s="217"/>
      <c r="V22" s="217"/>
      <c r="W22" s="217"/>
      <c r="X22" s="217"/>
      <c r="Y22" s="279"/>
      <c r="Z22" s="282">
        <v>16</v>
      </c>
      <c r="AA22" s="282"/>
      <c r="AB22" s="282"/>
      <c r="AC22" s="282"/>
      <c r="AD22" s="287">
        <v>25481853</v>
      </c>
      <c r="AE22" s="287"/>
      <c r="AF22" s="287"/>
      <c r="AG22" s="287"/>
      <c r="AH22" s="287"/>
      <c r="AI22" s="287"/>
      <c r="AJ22" s="287"/>
      <c r="AK22" s="287"/>
      <c r="AL22" s="283">
        <v>37.4</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548389</v>
      </c>
      <c r="S23" s="217"/>
      <c r="T23" s="217"/>
      <c r="U23" s="217"/>
      <c r="V23" s="217"/>
      <c r="W23" s="217"/>
      <c r="X23" s="217"/>
      <c r="Y23" s="279"/>
      <c r="Z23" s="282">
        <v>0.3</v>
      </c>
      <c r="AA23" s="282"/>
      <c r="AB23" s="282"/>
      <c r="AC23" s="282"/>
      <c r="AD23" s="287" t="s">
        <v>203</v>
      </c>
      <c r="AE23" s="287"/>
      <c r="AF23" s="287"/>
      <c r="AG23" s="287"/>
      <c r="AH23" s="287"/>
      <c r="AI23" s="287"/>
      <c r="AJ23" s="287"/>
      <c r="AK23" s="287"/>
      <c r="AL23" s="283" t="s">
        <v>203</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v>1468554</v>
      </c>
      <c r="BH23" s="217"/>
      <c r="BI23" s="217"/>
      <c r="BJ23" s="217"/>
      <c r="BK23" s="217"/>
      <c r="BL23" s="217"/>
      <c r="BM23" s="217"/>
      <c r="BN23" s="279"/>
      <c r="BO23" s="282">
        <v>4.4000000000000004</v>
      </c>
      <c r="BP23" s="282"/>
      <c r="BQ23" s="282"/>
      <c r="BR23" s="282"/>
      <c r="BS23" s="287" t="s">
        <v>203</v>
      </c>
      <c r="BT23" s="287"/>
      <c r="BU23" s="287"/>
      <c r="BV23" s="287"/>
      <c r="BW23" s="287"/>
      <c r="BX23" s="287"/>
      <c r="BY23" s="287"/>
      <c r="BZ23" s="287"/>
      <c r="CA23" s="287"/>
      <c r="CB23" s="325"/>
      <c r="CD23" s="182" t="s">
        <v>320</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381</v>
      </c>
      <c r="DA23" s="139"/>
      <c r="DB23" s="139"/>
      <c r="DC23" s="144"/>
      <c r="DD23" s="182" t="s">
        <v>302</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387</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389</v>
      </c>
      <c r="CE24" s="265"/>
      <c r="CF24" s="265"/>
      <c r="CG24" s="265"/>
      <c r="CH24" s="265"/>
      <c r="CI24" s="265"/>
      <c r="CJ24" s="265"/>
      <c r="CK24" s="265"/>
      <c r="CL24" s="265"/>
      <c r="CM24" s="265"/>
      <c r="CN24" s="265"/>
      <c r="CO24" s="265"/>
      <c r="CP24" s="265"/>
      <c r="CQ24" s="268"/>
      <c r="CR24" s="273">
        <v>67869070</v>
      </c>
      <c r="CS24" s="276"/>
      <c r="CT24" s="276"/>
      <c r="CU24" s="276"/>
      <c r="CV24" s="276"/>
      <c r="CW24" s="276"/>
      <c r="CX24" s="276"/>
      <c r="CY24" s="278"/>
      <c r="CZ24" s="291">
        <v>44.4</v>
      </c>
      <c r="DA24" s="293"/>
      <c r="DB24" s="293"/>
      <c r="DC24" s="337"/>
      <c r="DD24" s="341">
        <v>43812900</v>
      </c>
      <c r="DE24" s="276"/>
      <c r="DF24" s="276"/>
      <c r="DG24" s="276"/>
      <c r="DH24" s="276"/>
      <c r="DI24" s="276"/>
      <c r="DJ24" s="276"/>
      <c r="DK24" s="278"/>
      <c r="DL24" s="341">
        <v>39717510</v>
      </c>
      <c r="DM24" s="276"/>
      <c r="DN24" s="276"/>
      <c r="DO24" s="276"/>
      <c r="DP24" s="276"/>
      <c r="DQ24" s="276"/>
      <c r="DR24" s="276"/>
      <c r="DS24" s="276"/>
      <c r="DT24" s="276"/>
      <c r="DU24" s="276"/>
      <c r="DV24" s="278"/>
      <c r="DW24" s="291">
        <v>58.2</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69345476</v>
      </c>
      <c r="S25" s="217"/>
      <c r="T25" s="217"/>
      <c r="U25" s="217"/>
      <c r="V25" s="217"/>
      <c r="W25" s="217"/>
      <c r="X25" s="217"/>
      <c r="Y25" s="279"/>
      <c r="Z25" s="282">
        <v>43.5</v>
      </c>
      <c r="AA25" s="282"/>
      <c r="AB25" s="282"/>
      <c r="AC25" s="282"/>
      <c r="AD25" s="287">
        <v>67328533</v>
      </c>
      <c r="AE25" s="287"/>
      <c r="AF25" s="287"/>
      <c r="AG25" s="287"/>
      <c r="AH25" s="287"/>
      <c r="AI25" s="287"/>
      <c r="AJ25" s="287"/>
      <c r="AK25" s="287"/>
      <c r="AL25" s="283">
        <v>98.9</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21223238</v>
      </c>
      <c r="CS25" s="313"/>
      <c r="CT25" s="313"/>
      <c r="CU25" s="313"/>
      <c r="CV25" s="313"/>
      <c r="CW25" s="313"/>
      <c r="CX25" s="313"/>
      <c r="CY25" s="332"/>
      <c r="CZ25" s="283">
        <v>13.9</v>
      </c>
      <c r="DA25" s="335"/>
      <c r="DB25" s="335"/>
      <c r="DC25" s="338"/>
      <c r="DD25" s="288">
        <v>19738479</v>
      </c>
      <c r="DE25" s="313"/>
      <c r="DF25" s="313"/>
      <c r="DG25" s="313"/>
      <c r="DH25" s="313"/>
      <c r="DI25" s="313"/>
      <c r="DJ25" s="313"/>
      <c r="DK25" s="332"/>
      <c r="DL25" s="288">
        <v>19269486</v>
      </c>
      <c r="DM25" s="313"/>
      <c r="DN25" s="313"/>
      <c r="DO25" s="313"/>
      <c r="DP25" s="313"/>
      <c r="DQ25" s="313"/>
      <c r="DR25" s="313"/>
      <c r="DS25" s="313"/>
      <c r="DT25" s="313"/>
      <c r="DU25" s="313"/>
      <c r="DV25" s="332"/>
      <c r="DW25" s="283">
        <v>28.2</v>
      </c>
      <c r="DX25" s="335"/>
      <c r="DY25" s="335"/>
      <c r="DZ25" s="335"/>
      <c r="EA25" s="335"/>
      <c r="EB25" s="335"/>
      <c r="EC25" s="360"/>
    </row>
    <row r="26" spans="2:133" ht="11.25" customHeight="1">
      <c r="B26" s="261" t="s">
        <v>391</v>
      </c>
      <c r="C26" s="1"/>
      <c r="D26" s="1"/>
      <c r="E26" s="1"/>
      <c r="F26" s="1"/>
      <c r="G26" s="1"/>
      <c r="H26" s="1"/>
      <c r="I26" s="1"/>
      <c r="J26" s="1"/>
      <c r="K26" s="1"/>
      <c r="L26" s="1"/>
      <c r="M26" s="1"/>
      <c r="N26" s="1"/>
      <c r="O26" s="1"/>
      <c r="P26" s="1"/>
      <c r="Q26" s="269"/>
      <c r="R26" s="274">
        <v>24368</v>
      </c>
      <c r="S26" s="217"/>
      <c r="T26" s="217"/>
      <c r="U26" s="217"/>
      <c r="V26" s="217"/>
      <c r="W26" s="217"/>
      <c r="X26" s="217"/>
      <c r="Y26" s="279"/>
      <c r="Z26" s="282">
        <v>0</v>
      </c>
      <c r="AA26" s="282"/>
      <c r="AB26" s="282"/>
      <c r="AC26" s="282"/>
      <c r="AD26" s="287">
        <v>24368</v>
      </c>
      <c r="AE26" s="287"/>
      <c r="AF26" s="287"/>
      <c r="AG26" s="287"/>
      <c r="AH26" s="287"/>
      <c r="AI26" s="287"/>
      <c r="AJ26" s="287"/>
      <c r="AK26" s="287"/>
      <c r="AL26" s="283">
        <v>0</v>
      </c>
      <c r="AM26" s="238"/>
      <c r="AN26" s="238"/>
      <c r="AO26" s="296"/>
      <c r="AP26" s="261" t="s">
        <v>394</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12311988</v>
      </c>
      <c r="CS26" s="217"/>
      <c r="CT26" s="217"/>
      <c r="CU26" s="217"/>
      <c r="CV26" s="217"/>
      <c r="CW26" s="217"/>
      <c r="CX26" s="217"/>
      <c r="CY26" s="279"/>
      <c r="CZ26" s="283">
        <v>8</v>
      </c>
      <c r="DA26" s="335"/>
      <c r="DB26" s="335"/>
      <c r="DC26" s="338"/>
      <c r="DD26" s="288">
        <v>11587692</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775718</v>
      </c>
      <c r="S27" s="217"/>
      <c r="T27" s="217"/>
      <c r="U27" s="217"/>
      <c r="V27" s="217"/>
      <c r="W27" s="217"/>
      <c r="X27" s="217"/>
      <c r="Y27" s="279"/>
      <c r="Z27" s="282">
        <v>0.5</v>
      </c>
      <c r="AA27" s="282"/>
      <c r="AB27" s="282"/>
      <c r="AC27" s="282"/>
      <c r="AD27" s="287" t="s">
        <v>203</v>
      </c>
      <c r="AE27" s="287"/>
      <c r="AF27" s="287"/>
      <c r="AG27" s="287"/>
      <c r="AH27" s="287"/>
      <c r="AI27" s="287"/>
      <c r="AJ27" s="287"/>
      <c r="AK27" s="287"/>
      <c r="AL27" s="283" t="s">
        <v>203</v>
      </c>
      <c r="AM27" s="238"/>
      <c r="AN27" s="238"/>
      <c r="AO27" s="296"/>
      <c r="AP27" s="261" t="s">
        <v>395</v>
      </c>
      <c r="AQ27" s="1"/>
      <c r="AR27" s="1"/>
      <c r="AS27" s="1"/>
      <c r="AT27" s="1"/>
      <c r="AU27" s="1"/>
      <c r="AV27" s="1"/>
      <c r="AW27" s="1"/>
      <c r="AX27" s="1"/>
      <c r="AY27" s="1"/>
      <c r="AZ27" s="1"/>
      <c r="BA27" s="1"/>
      <c r="BB27" s="1"/>
      <c r="BC27" s="1"/>
      <c r="BD27" s="1"/>
      <c r="BE27" s="1"/>
      <c r="BF27" s="269"/>
      <c r="BG27" s="274">
        <v>33020835</v>
      </c>
      <c r="BH27" s="217"/>
      <c r="BI27" s="217"/>
      <c r="BJ27" s="217"/>
      <c r="BK27" s="217"/>
      <c r="BL27" s="217"/>
      <c r="BM27" s="217"/>
      <c r="BN27" s="279"/>
      <c r="BO27" s="282">
        <v>100</v>
      </c>
      <c r="BP27" s="282"/>
      <c r="BQ27" s="282"/>
      <c r="BR27" s="282"/>
      <c r="BS27" s="287">
        <v>647263</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33056729</v>
      </c>
      <c r="CS27" s="313"/>
      <c r="CT27" s="313"/>
      <c r="CU27" s="313"/>
      <c r="CV27" s="313"/>
      <c r="CW27" s="313"/>
      <c r="CX27" s="313"/>
      <c r="CY27" s="332"/>
      <c r="CZ27" s="283">
        <v>21.6</v>
      </c>
      <c r="DA27" s="335"/>
      <c r="DB27" s="335"/>
      <c r="DC27" s="338"/>
      <c r="DD27" s="288">
        <v>11335545</v>
      </c>
      <c r="DE27" s="313"/>
      <c r="DF27" s="313"/>
      <c r="DG27" s="313"/>
      <c r="DH27" s="313"/>
      <c r="DI27" s="313"/>
      <c r="DJ27" s="313"/>
      <c r="DK27" s="332"/>
      <c r="DL27" s="288">
        <v>7709148</v>
      </c>
      <c r="DM27" s="313"/>
      <c r="DN27" s="313"/>
      <c r="DO27" s="313"/>
      <c r="DP27" s="313"/>
      <c r="DQ27" s="313"/>
      <c r="DR27" s="313"/>
      <c r="DS27" s="313"/>
      <c r="DT27" s="313"/>
      <c r="DU27" s="313"/>
      <c r="DV27" s="332"/>
      <c r="DW27" s="283">
        <v>11.3</v>
      </c>
      <c r="DX27" s="335"/>
      <c r="DY27" s="335"/>
      <c r="DZ27" s="335"/>
      <c r="EA27" s="335"/>
      <c r="EB27" s="335"/>
      <c r="EC27" s="360"/>
    </row>
    <row r="28" spans="2:133" ht="11.25" customHeight="1">
      <c r="B28" s="261" t="s">
        <v>318</v>
      </c>
      <c r="C28" s="1"/>
      <c r="D28" s="1"/>
      <c r="E28" s="1"/>
      <c r="F28" s="1"/>
      <c r="G28" s="1"/>
      <c r="H28" s="1"/>
      <c r="I28" s="1"/>
      <c r="J28" s="1"/>
      <c r="K28" s="1"/>
      <c r="L28" s="1"/>
      <c r="M28" s="1"/>
      <c r="N28" s="1"/>
      <c r="O28" s="1"/>
      <c r="P28" s="1"/>
      <c r="Q28" s="269"/>
      <c r="R28" s="274">
        <v>2593277</v>
      </c>
      <c r="S28" s="217"/>
      <c r="T28" s="217"/>
      <c r="U28" s="217"/>
      <c r="V28" s="217"/>
      <c r="W28" s="217"/>
      <c r="X28" s="217"/>
      <c r="Y28" s="279"/>
      <c r="Z28" s="282">
        <v>1.6</v>
      </c>
      <c r="AA28" s="282"/>
      <c r="AB28" s="282"/>
      <c r="AC28" s="282"/>
      <c r="AD28" s="287">
        <v>206047</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390</v>
      </c>
      <c r="CE28" s="1"/>
      <c r="CF28" s="1"/>
      <c r="CG28" s="1"/>
      <c r="CH28" s="1"/>
      <c r="CI28" s="1"/>
      <c r="CJ28" s="1"/>
      <c r="CK28" s="1"/>
      <c r="CL28" s="1"/>
      <c r="CM28" s="1"/>
      <c r="CN28" s="1"/>
      <c r="CO28" s="1"/>
      <c r="CP28" s="1"/>
      <c r="CQ28" s="269"/>
      <c r="CR28" s="274">
        <v>13589103</v>
      </c>
      <c r="CS28" s="217"/>
      <c r="CT28" s="217"/>
      <c r="CU28" s="217"/>
      <c r="CV28" s="217"/>
      <c r="CW28" s="217"/>
      <c r="CX28" s="217"/>
      <c r="CY28" s="279"/>
      <c r="CZ28" s="283">
        <v>8.9</v>
      </c>
      <c r="DA28" s="335"/>
      <c r="DB28" s="335"/>
      <c r="DC28" s="338"/>
      <c r="DD28" s="288">
        <v>12738876</v>
      </c>
      <c r="DE28" s="217"/>
      <c r="DF28" s="217"/>
      <c r="DG28" s="217"/>
      <c r="DH28" s="217"/>
      <c r="DI28" s="217"/>
      <c r="DJ28" s="217"/>
      <c r="DK28" s="279"/>
      <c r="DL28" s="288">
        <v>12738876</v>
      </c>
      <c r="DM28" s="217"/>
      <c r="DN28" s="217"/>
      <c r="DO28" s="217"/>
      <c r="DP28" s="217"/>
      <c r="DQ28" s="217"/>
      <c r="DR28" s="217"/>
      <c r="DS28" s="217"/>
      <c r="DT28" s="217"/>
      <c r="DU28" s="217"/>
      <c r="DV28" s="279"/>
      <c r="DW28" s="283">
        <v>18.7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851950</v>
      </c>
      <c r="S29" s="217"/>
      <c r="T29" s="217"/>
      <c r="U29" s="217"/>
      <c r="V29" s="217"/>
      <c r="W29" s="217"/>
      <c r="X29" s="217"/>
      <c r="Y29" s="279"/>
      <c r="Z29" s="282">
        <v>0.5</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22</v>
      </c>
      <c r="CG29" s="1"/>
      <c r="CH29" s="1"/>
      <c r="CI29" s="1"/>
      <c r="CJ29" s="1"/>
      <c r="CK29" s="1"/>
      <c r="CL29" s="1"/>
      <c r="CM29" s="1"/>
      <c r="CN29" s="1"/>
      <c r="CO29" s="1"/>
      <c r="CP29" s="1"/>
      <c r="CQ29" s="269"/>
      <c r="CR29" s="274">
        <v>13587294</v>
      </c>
      <c r="CS29" s="313"/>
      <c r="CT29" s="313"/>
      <c r="CU29" s="313"/>
      <c r="CV29" s="313"/>
      <c r="CW29" s="313"/>
      <c r="CX29" s="313"/>
      <c r="CY29" s="332"/>
      <c r="CZ29" s="283">
        <v>8.9</v>
      </c>
      <c r="DA29" s="335"/>
      <c r="DB29" s="335"/>
      <c r="DC29" s="338"/>
      <c r="DD29" s="288">
        <v>12737067</v>
      </c>
      <c r="DE29" s="313"/>
      <c r="DF29" s="313"/>
      <c r="DG29" s="313"/>
      <c r="DH29" s="313"/>
      <c r="DI29" s="313"/>
      <c r="DJ29" s="313"/>
      <c r="DK29" s="332"/>
      <c r="DL29" s="288">
        <v>12737067</v>
      </c>
      <c r="DM29" s="313"/>
      <c r="DN29" s="313"/>
      <c r="DO29" s="313"/>
      <c r="DP29" s="313"/>
      <c r="DQ29" s="313"/>
      <c r="DR29" s="313"/>
      <c r="DS29" s="313"/>
      <c r="DT29" s="313"/>
      <c r="DU29" s="313"/>
      <c r="DV29" s="332"/>
      <c r="DW29" s="283">
        <v>18.7</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26140284</v>
      </c>
      <c r="S30" s="217"/>
      <c r="T30" s="217"/>
      <c r="U30" s="217"/>
      <c r="V30" s="217"/>
      <c r="W30" s="217"/>
      <c r="X30" s="217"/>
      <c r="Y30" s="279"/>
      <c r="Z30" s="282">
        <v>16.399999999999999</v>
      </c>
      <c r="AA30" s="282"/>
      <c r="AB30" s="282"/>
      <c r="AC30" s="282"/>
      <c r="AD30" s="287" t="s">
        <v>203</v>
      </c>
      <c r="AE30" s="287"/>
      <c r="AF30" s="287"/>
      <c r="AG30" s="287"/>
      <c r="AH30" s="287"/>
      <c r="AI30" s="287"/>
      <c r="AJ30" s="287"/>
      <c r="AK30" s="287"/>
      <c r="AL30" s="283" t="s">
        <v>203</v>
      </c>
      <c r="AM30" s="238"/>
      <c r="AN30" s="238"/>
      <c r="AO30" s="296"/>
      <c r="AP30" s="182" t="s">
        <v>320</v>
      </c>
      <c r="AQ30" s="139"/>
      <c r="AR30" s="139"/>
      <c r="AS30" s="139"/>
      <c r="AT30" s="139"/>
      <c r="AU30" s="139"/>
      <c r="AV30" s="139"/>
      <c r="AW30" s="139"/>
      <c r="AX30" s="139"/>
      <c r="AY30" s="139"/>
      <c r="AZ30" s="139"/>
      <c r="BA30" s="139"/>
      <c r="BB30" s="139"/>
      <c r="BC30" s="139"/>
      <c r="BD30" s="139"/>
      <c r="BE30" s="139"/>
      <c r="BF30" s="144"/>
      <c r="BG30" s="182" t="s">
        <v>192</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399</v>
      </c>
      <c r="CG30" s="1"/>
      <c r="CH30" s="1"/>
      <c r="CI30" s="1"/>
      <c r="CJ30" s="1"/>
      <c r="CK30" s="1"/>
      <c r="CL30" s="1"/>
      <c r="CM30" s="1"/>
      <c r="CN30" s="1"/>
      <c r="CO30" s="1"/>
      <c r="CP30" s="1"/>
      <c r="CQ30" s="269"/>
      <c r="CR30" s="274">
        <v>13128953</v>
      </c>
      <c r="CS30" s="217"/>
      <c r="CT30" s="217"/>
      <c r="CU30" s="217"/>
      <c r="CV30" s="217"/>
      <c r="CW30" s="217"/>
      <c r="CX30" s="217"/>
      <c r="CY30" s="279"/>
      <c r="CZ30" s="283">
        <v>8.6</v>
      </c>
      <c r="DA30" s="335"/>
      <c r="DB30" s="335"/>
      <c r="DC30" s="338"/>
      <c r="DD30" s="288">
        <v>12318192</v>
      </c>
      <c r="DE30" s="217"/>
      <c r="DF30" s="217"/>
      <c r="DG30" s="217"/>
      <c r="DH30" s="217"/>
      <c r="DI30" s="217"/>
      <c r="DJ30" s="217"/>
      <c r="DK30" s="279"/>
      <c r="DL30" s="288">
        <v>12318192</v>
      </c>
      <c r="DM30" s="217"/>
      <c r="DN30" s="217"/>
      <c r="DO30" s="217"/>
      <c r="DP30" s="217"/>
      <c r="DQ30" s="217"/>
      <c r="DR30" s="217"/>
      <c r="DS30" s="217"/>
      <c r="DT30" s="217"/>
      <c r="DU30" s="217"/>
      <c r="DV30" s="279"/>
      <c r="DW30" s="283">
        <v>18.100000000000001</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v>67952</v>
      </c>
      <c r="S31" s="217"/>
      <c r="T31" s="217"/>
      <c r="U31" s="217"/>
      <c r="V31" s="217"/>
      <c r="W31" s="217"/>
      <c r="X31" s="217"/>
      <c r="Y31" s="279"/>
      <c r="Z31" s="282">
        <v>0</v>
      </c>
      <c r="AA31" s="282"/>
      <c r="AB31" s="282"/>
      <c r="AC31" s="282"/>
      <c r="AD31" s="287">
        <v>67952</v>
      </c>
      <c r="AE31" s="287"/>
      <c r="AF31" s="287"/>
      <c r="AG31" s="287"/>
      <c r="AH31" s="287"/>
      <c r="AI31" s="287"/>
      <c r="AJ31" s="287"/>
      <c r="AK31" s="287"/>
      <c r="AL31" s="283">
        <v>0.1</v>
      </c>
      <c r="AM31" s="238"/>
      <c r="AN31" s="238"/>
      <c r="AO31" s="296"/>
      <c r="AP31" s="163" t="s">
        <v>8</v>
      </c>
      <c r="AQ31" s="178"/>
      <c r="AR31" s="178"/>
      <c r="AS31" s="178"/>
      <c r="AT31" s="306" t="s">
        <v>400</v>
      </c>
      <c r="AU31" s="265"/>
      <c r="AV31" s="265"/>
      <c r="AW31" s="265"/>
      <c r="AX31" s="260" t="s">
        <v>277</v>
      </c>
      <c r="AY31" s="265"/>
      <c r="AZ31" s="265"/>
      <c r="BA31" s="265"/>
      <c r="BB31" s="265"/>
      <c r="BC31" s="265"/>
      <c r="BD31" s="265"/>
      <c r="BE31" s="265"/>
      <c r="BF31" s="268"/>
      <c r="BG31" s="318">
        <v>99.4</v>
      </c>
      <c r="BH31" s="322"/>
      <c r="BI31" s="322"/>
      <c r="BJ31" s="322"/>
      <c r="BK31" s="322"/>
      <c r="BL31" s="322"/>
      <c r="BM31" s="293">
        <v>98</v>
      </c>
      <c r="BN31" s="322"/>
      <c r="BO31" s="322"/>
      <c r="BP31" s="322"/>
      <c r="BQ31" s="324"/>
      <c r="BR31" s="318">
        <v>99.3</v>
      </c>
      <c r="BS31" s="322"/>
      <c r="BT31" s="322"/>
      <c r="BU31" s="322"/>
      <c r="BV31" s="322"/>
      <c r="BW31" s="322"/>
      <c r="BX31" s="293">
        <v>97.9</v>
      </c>
      <c r="BY31" s="322"/>
      <c r="BZ31" s="322"/>
      <c r="CA31" s="322"/>
      <c r="CB31" s="324"/>
      <c r="CD31" s="134"/>
      <c r="CE31" s="42"/>
      <c r="CF31" s="261" t="s">
        <v>319</v>
      </c>
      <c r="CG31" s="1"/>
      <c r="CH31" s="1"/>
      <c r="CI31" s="1"/>
      <c r="CJ31" s="1"/>
      <c r="CK31" s="1"/>
      <c r="CL31" s="1"/>
      <c r="CM31" s="1"/>
      <c r="CN31" s="1"/>
      <c r="CO31" s="1"/>
      <c r="CP31" s="1"/>
      <c r="CQ31" s="269"/>
      <c r="CR31" s="274">
        <v>458341</v>
      </c>
      <c r="CS31" s="313"/>
      <c r="CT31" s="313"/>
      <c r="CU31" s="313"/>
      <c r="CV31" s="313"/>
      <c r="CW31" s="313"/>
      <c r="CX31" s="313"/>
      <c r="CY31" s="332"/>
      <c r="CZ31" s="283">
        <v>0.3</v>
      </c>
      <c r="DA31" s="335"/>
      <c r="DB31" s="335"/>
      <c r="DC31" s="338"/>
      <c r="DD31" s="288">
        <v>418875</v>
      </c>
      <c r="DE31" s="313"/>
      <c r="DF31" s="313"/>
      <c r="DG31" s="313"/>
      <c r="DH31" s="313"/>
      <c r="DI31" s="313"/>
      <c r="DJ31" s="313"/>
      <c r="DK31" s="332"/>
      <c r="DL31" s="288">
        <v>418875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401</v>
      </c>
      <c r="C32" s="1"/>
      <c r="D32" s="1"/>
      <c r="E32" s="1"/>
      <c r="F32" s="1"/>
      <c r="G32" s="1"/>
      <c r="H32" s="1"/>
      <c r="I32" s="1"/>
      <c r="J32" s="1"/>
      <c r="K32" s="1"/>
      <c r="L32" s="1"/>
      <c r="M32" s="1"/>
      <c r="N32" s="1"/>
      <c r="O32" s="1"/>
      <c r="P32" s="1"/>
      <c r="Q32" s="269"/>
      <c r="R32" s="274">
        <v>9069229</v>
      </c>
      <c r="S32" s="217"/>
      <c r="T32" s="217"/>
      <c r="U32" s="217"/>
      <c r="V32" s="217"/>
      <c r="W32" s="217"/>
      <c r="X32" s="217"/>
      <c r="Y32" s="279"/>
      <c r="Z32" s="282">
        <v>5.7</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252</v>
      </c>
      <c r="AX32" s="261" t="s">
        <v>378</v>
      </c>
      <c r="AY32" s="1"/>
      <c r="AZ32" s="1"/>
      <c r="BA32" s="1"/>
      <c r="BB32" s="1"/>
      <c r="BC32" s="1"/>
      <c r="BD32" s="1"/>
      <c r="BE32" s="1"/>
      <c r="BF32" s="269"/>
      <c r="BG32" s="319">
        <v>99.3</v>
      </c>
      <c r="BH32" s="313"/>
      <c r="BI32" s="313"/>
      <c r="BJ32" s="313"/>
      <c r="BK32" s="313"/>
      <c r="BL32" s="313"/>
      <c r="BM32" s="238">
        <v>97.7</v>
      </c>
      <c r="BN32" s="313"/>
      <c r="BO32" s="313"/>
      <c r="BP32" s="313"/>
      <c r="BQ32" s="316"/>
      <c r="BR32" s="319">
        <v>99.2</v>
      </c>
      <c r="BS32" s="313"/>
      <c r="BT32" s="313"/>
      <c r="BU32" s="313"/>
      <c r="BV32" s="313"/>
      <c r="BW32" s="313"/>
      <c r="BX32" s="238">
        <v>97.6</v>
      </c>
      <c r="BY32" s="313"/>
      <c r="BZ32" s="313"/>
      <c r="CA32" s="313"/>
      <c r="CB32" s="316"/>
      <c r="CD32" s="135"/>
      <c r="CE32" s="142"/>
      <c r="CF32" s="261" t="s">
        <v>403</v>
      </c>
      <c r="CG32" s="1"/>
      <c r="CH32" s="1"/>
      <c r="CI32" s="1"/>
      <c r="CJ32" s="1"/>
      <c r="CK32" s="1"/>
      <c r="CL32" s="1"/>
      <c r="CM32" s="1"/>
      <c r="CN32" s="1"/>
      <c r="CO32" s="1"/>
      <c r="CP32" s="1"/>
      <c r="CQ32" s="269"/>
      <c r="CR32" s="274">
        <v>1809</v>
      </c>
      <c r="CS32" s="217"/>
      <c r="CT32" s="217"/>
      <c r="CU32" s="217"/>
      <c r="CV32" s="217"/>
      <c r="CW32" s="217"/>
      <c r="CX32" s="217"/>
      <c r="CY32" s="279"/>
      <c r="CZ32" s="283">
        <v>0</v>
      </c>
      <c r="DA32" s="335"/>
      <c r="DB32" s="335"/>
      <c r="DC32" s="338"/>
      <c r="DD32" s="288">
        <v>1809</v>
      </c>
      <c r="DE32" s="217"/>
      <c r="DF32" s="217"/>
      <c r="DG32" s="217"/>
      <c r="DH32" s="217"/>
      <c r="DI32" s="217"/>
      <c r="DJ32" s="217"/>
      <c r="DK32" s="279"/>
      <c r="DL32" s="288">
        <v>1809</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346037</v>
      </c>
      <c r="S33" s="217"/>
      <c r="T33" s="217"/>
      <c r="U33" s="217"/>
      <c r="V33" s="217"/>
      <c r="W33" s="217"/>
      <c r="X33" s="217"/>
      <c r="Y33" s="279"/>
      <c r="Z33" s="282">
        <v>0.2</v>
      </c>
      <c r="AA33" s="282"/>
      <c r="AB33" s="282"/>
      <c r="AC33" s="282"/>
      <c r="AD33" s="287">
        <v>87032</v>
      </c>
      <c r="AE33" s="287"/>
      <c r="AF33" s="287"/>
      <c r="AG33" s="287"/>
      <c r="AH33" s="287"/>
      <c r="AI33" s="287"/>
      <c r="AJ33" s="287"/>
      <c r="AK33" s="287"/>
      <c r="AL33" s="283">
        <v>0.1</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99.4</v>
      </c>
      <c r="BH33" s="312"/>
      <c r="BI33" s="312"/>
      <c r="BJ33" s="312"/>
      <c r="BK33" s="312"/>
      <c r="BL33" s="312"/>
      <c r="BM33" s="294">
        <v>98.2</v>
      </c>
      <c r="BN33" s="312"/>
      <c r="BO33" s="312"/>
      <c r="BP33" s="312"/>
      <c r="BQ33" s="317"/>
      <c r="BR33" s="320">
        <v>99.4</v>
      </c>
      <c r="BS33" s="312"/>
      <c r="BT33" s="312"/>
      <c r="BU33" s="312"/>
      <c r="BV33" s="312"/>
      <c r="BW33" s="312"/>
      <c r="BX33" s="294">
        <v>98.1</v>
      </c>
      <c r="BY33" s="312"/>
      <c r="BZ33" s="312"/>
      <c r="CA33" s="312"/>
      <c r="CB33" s="317"/>
      <c r="CD33" s="261" t="s">
        <v>404</v>
      </c>
      <c r="CE33" s="1"/>
      <c r="CF33" s="1"/>
      <c r="CG33" s="1"/>
      <c r="CH33" s="1"/>
      <c r="CI33" s="1"/>
      <c r="CJ33" s="1"/>
      <c r="CK33" s="1"/>
      <c r="CL33" s="1"/>
      <c r="CM33" s="1"/>
      <c r="CN33" s="1"/>
      <c r="CO33" s="1"/>
      <c r="CP33" s="1"/>
      <c r="CQ33" s="269"/>
      <c r="CR33" s="274">
        <v>61512069</v>
      </c>
      <c r="CS33" s="313"/>
      <c r="CT33" s="313"/>
      <c r="CU33" s="313"/>
      <c r="CV33" s="313"/>
      <c r="CW33" s="313"/>
      <c r="CX33" s="313"/>
      <c r="CY33" s="332"/>
      <c r="CZ33" s="283">
        <v>40.200000000000003</v>
      </c>
      <c r="DA33" s="335"/>
      <c r="DB33" s="335"/>
      <c r="DC33" s="338"/>
      <c r="DD33" s="288">
        <v>47226207</v>
      </c>
      <c r="DE33" s="313"/>
      <c r="DF33" s="313"/>
      <c r="DG33" s="313"/>
      <c r="DH33" s="313"/>
      <c r="DI33" s="313"/>
      <c r="DJ33" s="313"/>
      <c r="DK33" s="332"/>
      <c r="DL33" s="288">
        <v>26223826</v>
      </c>
      <c r="DM33" s="313"/>
      <c r="DN33" s="313"/>
      <c r="DO33" s="313"/>
      <c r="DP33" s="313"/>
      <c r="DQ33" s="313"/>
      <c r="DR33" s="313"/>
      <c r="DS33" s="313"/>
      <c r="DT33" s="313"/>
      <c r="DU33" s="313"/>
      <c r="DV33" s="332"/>
      <c r="DW33" s="283">
        <v>38.4</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2657112</v>
      </c>
      <c r="S34" s="217"/>
      <c r="T34" s="217"/>
      <c r="U34" s="217"/>
      <c r="V34" s="217"/>
      <c r="W34" s="217"/>
      <c r="X34" s="217"/>
      <c r="Y34" s="279"/>
      <c r="Z34" s="282">
        <v>1.7</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407</v>
      </c>
      <c r="CE34" s="1"/>
      <c r="CF34" s="1"/>
      <c r="CG34" s="1"/>
      <c r="CH34" s="1"/>
      <c r="CI34" s="1"/>
      <c r="CJ34" s="1"/>
      <c r="CK34" s="1"/>
      <c r="CL34" s="1"/>
      <c r="CM34" s="1"/>
      <c r="CN34" s="1"/>
      <c r="CO34" s="1"/>
      <c r="CP34" s="1"/>
      <c r="CQ34" s="269"/>
      <c r="CR34" s="274">
        <v>18633353</v>
      </c>
      <c r="CS34" s="217"/>
      <c r="CT34" s="217"/>
      <c r="CU34" s="217"/>
      <c r="CV34" s="217"/>
      <c r="CW34" s="217"/>
      <c r="CX34" s="217"/>
      <c r="CY34" s="279"/>
      <c r="CZ34" s="283">
        <v>12.2</v>
      </c>
      <c r="DA34" s="335"/>
      <c r="DB34" s="335"/>
      <c r="DC34" s="338"/>
      <c r="DD34" s="288">
        <v>13652817</v>
      </c>
      <c r="DE34" s="217"/>
      <c r="DF34" s="217"/>
      <c r="DG34" s="217"/>
      <c r="DH34" s="217"/>
      <c r="DI34" s="217"/>
      <c r="DJ34" s="217"/>
      <c r="DK34" s="279"/>
      <c r="DL34" s="288">
        <v>10133820</v>
      </c>
      <c r="DM34" s="217"/>
      <c r="DN34" s="217"/>
      <c r="DO34" s="217"/>
      <c r="DP34" s="217"/>
      <c r="DQ34" s="217"/>
      <c r="DR34" s="217"/>
      <c r="DS34" s="217"/>
      <c r="DT34" s="217"/>
      <c r="DU34" s="217"/>
      <c r="DV34" s="279"/>
      <c r="DW34" s="283">
        <v>14.9</v>
      </c>
      <c r="DX34" s="335"/>
      <c r="DY34" s="335"/>
      <c r="DZ34" s="335"/>
      <c r="EA34" s="335"/>
      <c r="EB34" s="335"/>
      <c r="EC34" s="360"/>
    </row>
    <row r="35" spans="2:133" ht="11.25" customHeight="1">
      <c r="B35" s="261" t="s">
        <v>409</v>
      </c>
      <c r="C35" s="1"/>
      <c r="D35" s="1"/>
      <c r="E35" s="1"/>
      <c r="F35" s="1"/>
      <c r="G35" s="1"/>
      <c r="H35" s="1"/>
      <c r="I35" s="1"/>
      <c r="J35" s="1"/>
      <c r="K35" s="1"/>
      <c r="L35" s="1"/>
      <c r="M35" s="1"/>
      <c r="N35" s="1"/>
      <c r="O35" s="1"/>
      <c r="P35" s="1"/>
      <c r="Q35" s="269"/>
      <c r="R35" s="274">
        <v>9855530</v>
      </c>
      <c r="S35" s="217"/>
      <c r="T35" s="217"/>
      <c r="U35" s="217"/>
      <c r="V35" s="217"/>
      <c r="W35" s="217"/>
      <c r="X35" s="217"/>
      <c r="Y35" s="279"/>
      <c r="Z35" s="282">
        <v>6.2</v>
      </c>
      <c r="AA35" s="282"/>
      <c r="AB35" s="282"/>
      <c r="AC35" s="282"/>
      <c r="AD35" s="287" t="s">
        <v>203</v>
      </c>
      <c r="AE35" s="287"/>
      <c r="AF35" s="287"/>
      <c r="AG35" s="287"/>
      <c r="AH35" s="287"/>
      <c r="AI35" s="287"/>
      <c r="AJ35" s="287"/>
      <c r="AK35" s="287"/>
      <c r="AL35" s="283" t="s">
        <v>203</v>
      </c>
      <c r="AM35" s="238"/>
      <c r="AN35" s="238"/>
      <c r="AO35" s="296"/>
      <c r="AP35" s="95"/>
      <c r="AQ35" s="182" t="s">
        <v>410</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411</v>
      </c>
      <c r="CE35" s="1"/>
      <c r="CF35" s="1"/>
      <c r="CG35" s="1"/>
      <c r="CH35" s="1"/>
      <c r="CI35" s="1"/>
      <c r="CJ35" s="1"/>
      <c r="CK35" s="1"/>
      <c r="CL35" s="1"/>
      <c r="CM35" s="1"/>
      <c r="CN35" s="1"/>
      <c r="CO35" s="1"/>
      <c r="CP35" s="1"/>
      <c r="CQ35" s="269"/>
      <c r="CR35" s="274">
        <v>1379640</v>
      </c>
      <c r="CS35" s="313"/>
      <c r="CT35" s="313"/>
      <c r="CU35" s="313"/>
      <c r="CV35" s="313"/>
      <c r="CW35" s="313"/>
      <c r="CX35" s="313"/>
      <c r="CY35" s="332"/>
      <c r="CZ35" s="283">
        <v>0.9</v>
      </c>
      <c r="DA35" s="335"/>
      <c r="DB35" s="335"/>
      <c r="DC35" s="338"/>
      <c r="DD35" s="288">
        <v>979113</v>
      </c>
      <c r="DE35" s="313"/>
      <c r="DF35" s="313"/>
      <c r="DG35" s="313"/>
      <c r="DH35" s="313"/>
      <c r="DI35" s="313"/>
      <c r="DJ35" s="313"/>
      <c r="DK35" s="332"/>
      <c r="DL35" s="288">
        <v>979027</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6341203</v>
      </c>
      <c r="S36" s="217"/>
      <c r="T36" s="217"/>
      <c r="U36" s="217"/>
      <c r="V36" s="217"/>
      <c r="W36" s="217"/>
      <c r="X36" s="217"/>
      <c r="Y36" s="279"/>
      <c r="Z36" s="282">
        <v>4</v>
      </c>
      <c r="AA36" s="282"/>
      <c r="AB36" s="282"/>
      <c r="AC36" s="282"/>
      <c r="AD36" s="287" t="s">
        <v>203</v>
      </c>
      <c r="AE36" s="287"/>
      <c r="AF36" s="287"/>
      <c r="AG36" s="287"/>
      <c r="AH36" s="287"/>
      <c r="AI36" s="287"/>
      <c r="AJ36" s="287"/>
      <c r="AK36" s="287"/>
      <c r="AL36" s="283" t="s">
        <v>203</v>
      </c>
      <c r="AM36" s="238"/>
      <c r="AN36" s="238"/>
      <c r="AO36" s="296"/>
      <c r="AP36" s="95"/>
      <c r="AQ36" s="301" t="s">
        <v>395</v>
      </c>
      <c r="AR36" s="304"/>
      <c r="AS36" s="304"/>
      <c r="AT36" s="304"/>
      <c r="AU36" s="304"/>
      <c r="AV36" s="304"/>
      <c r="AW36" s="304"/>
      <c r="AX36" s="304"/>
      <c r="AY36" s="309"/>
      <c r="AZ36" s="273">
        <v>16648376</v>
      </c>
      <c r="BA36" s="276"/>
      <c r="BB36" s="276"/>
      <c r="BC36" s="276"/>
      <c r="BD36" s="276"/>
      <c r="BE36" s="276"/>
      <c r="BF36" s="315"/>
      <c r="BG36" s="260" t="s">
        <v>415</v>
      </c>
      <c r="BH36" s="265"/>
      <c r="BI36" s="265"/>
      <c r="BJ36" s="265"/>
      <c r="BK36" s="265"/>
      <c r="BL36" s="265"/>
      <c r="BM36" s="265"/>
      <c r="BN36" s="265"/>
      <c r="BO36" s="265"/>
      <c r="BP36" s="265"/>
      <c r="BQ36" s="265"/>
      <c r="BR36" s="265"/>
      <c r="BS36" s="265"/>
      <c r="BT36" s="265"/>
      <c r="BU36" s="268"/>
      <c r="BV36" s="273">
        <v>540131</v>
      </c>
      <c r="BW36" s="276"/>
      <c r="BX36" s="276"/>
      <c r="BY36" s="276"/>
      <c r="BZ36" s="276"/>
      <c r="CA36" s="276"/>
      <c r="CB36" s="315"/>
      <c r="CD36" s="261" t="s">
        <v>30</v>
      </c>
      <c r="CE36" s="1"/>
      <c r="CF36" s="1"/>
      <c r="CG36" s="1"/>
      <c r="CH36" s="1"/>
      <c r="CI36" s="1"/>
      <c r="CJ36" s="1"/>
      <c r="CK36" s="1"/>
      <c r="CL36" s="1"/>
      <c r="CM36" s="1"/>
      <c r="CN36" s="1"/>
      <c r="CO36" s="1"/>
      <c r="CP36" s="1"/>
      <c r="CQ36" s="269"/>
      <c r="CR36" s="274">
        <v>9675017</v>
      </c>
      <c r="CS36" s="217"/>
      <c r="CT36" s="217"/>
      <c r="CU36" s="217"/>
      <c r="CV36" s="217"/>
      <c r="CW36" s="217"/>
      <c r="CX36" s="217"/>
      <c r="CY36" s="279"/>
      <c r="CZ36" s="283">
        <v>6.3</v>
      </c>
      <c r="DA36" s="335"/>
      <c r="DB36" s="335"/>
      <c r="DC36" s="338"/>
      <c r="DD36" s="288">
        <v>7253496</v>
      </c>
      <c r="DE36" s="217"/>
      <c r="DF36" s="217"/>
      <c r="DG36" s="217"/>
      <c r="DH36" s="217"/>
      <c r="DI36" s="217"/>
      <c r="DJ36" s="217"/>
      <c r="DK36" s="279"/>
      <c r="DL36" s="288">
        <v>4721232</v>
      </c>
      <c r="DM36" s="217"/>
      <c r="DN36" s="217"/>
      <c r="DO36" s="217"/>
      <c r="DP36" s="217"/>
      <c r="DQ36" s="217"/>
      <c r="DR36" s="217"/>
      <c r="DS36" s="217"/>
      <c r="DT36" s="217"/>
      <c r="DU36" s="217"/>
      <c r="DV36" s="279"/>
      <c r="DW36" s="283">
        <v>6.9</v>
      </c>
      <c r="DX36" s="335"/>
      <c r="DY36" s="335"/>
      <c r="DZ36" s="335"/>
      <c r="EA36" s="335"/>
      <c r="EB36" s="335"/>
      <c r="EC36" s="360"/>
    </row>
    <row r="37" spans="2:133" ht="11.25" customHeight="1">
      <c r="B37" s="261" t="s">
        <v>405</v>
      </c>
      <c r="C37" s="1"/>
      <c r="D37" s="1"/>
      <c r="E37" s="1"/>
      <c r="F37" s="1"/>
      <c r="G37" s="1"/>
      <c r="H37" s="1"/>
      <c r="I37" s="1"/>
      <c r="J37" s="1"/>
      <c r="K37" s="1"/>
      <c r="L37" s="1"/>
      <c r="M37" s="1"/>
      <c r="N37" s="1"/>
      <c r="O37" s="1"/>
      <c r="P37" s="1"/>
      <c r="Q37" s="269"/>
      <c r="R37" s="274">
        <v>17818557</v>
      </c>
      <c r="S37" s="217"/>
      <c r="T37" s="217"/>
      <c r="U37" s="217"/>
      <c r="V37" s="217"/>
      <c r="W37" s="217"/>
      <c r="X37" s="217"/>
      <c r="Y37" s="279"/>
      <c r="Z37" s="282">
        <v>11.2</v>
      </c>
      <c r="AA37" s="282"/>
      <c r="AB37" s="282"/>
      <c r="AC37" s="282"/>
      <c r="AD37" s="287">
        <v>366868</v>
      </c>
      <c r="AE37" s="287"/>
      <c r="AF37" s="287"/>
      <c r="AG37" s="287"/>
      <c r="AH37" s="287"/>
      <c r="AI37" s="287"/>
      <c r="AJ37" s="287"/>
      <c r="AK37" s="287"/>
      <c r="AL37" s="283">
        <v>0.5</v>
      </c>
      <c r="AM37" s="238"/>
      <c r="AN37" s="238"/>
      <c r="AO37" s="296"/>
      <c r="AQ37" s="302" t="s">
        <v>416</v>
      </c>
      <c r="AR37" s="111"/>
      <c r="AS37" s="111"/>
      <c r="AT37" s="111"/>
      <c r="AU37" s="111"/>
      <c r="AV37" s="111"/>
      <c r="AW37" s="111"/>
      <c r="AX37" s="111"/>
      <c r="AY37" s="310"/>
      <c r="AZ37" s="274">
        <v>2391883</v>
      </c>
      <c r="BA37" s="217"/>
      <c r="BB37" s="217"/>
      <c r="BC37" s="217"/>
      <c r="BD37" s="313"/>
      <c r="BE37" s="313"/>
      <c r="BF37" s="316"/>
      <c r="BG37" s="261" t="s">
        <v>418</v>
      </c>
      <c r="BH37" s="1"/>
      <c r="BI37" s="1"/>
      <c r="BJ37" s="1"/>
      <c r="BK37" s="1"/>
      <c r="BL37" s="1"/>
      <c r="BM37" s="1"/>
      <c r="BN37" s="1"/>
      <c r="BO37" s="1"/>
      <c r="BP37" s="1"/>
      <c r="BQ37" s="1"/>
      <c r="BR37" s="1"/>
      <c r="BS37" s="1"/>
      <c r="BT37" s="1"/>
      <c r="BU37" s="269"/>
      <c r="BV37" s="274">
        <v>-96811</v>
      </c>
      <c r="BW37" s="217"/>
      <c r="BX37" s="217"/>
      <c r="BY37" s="217"/>
      <c r="BZ37" s="217"/>
      <c r="CA37" s="217"/>
      <c r="CB37" s="326"/>
      <c r="CD37" s="261" t="s">
        <v>160</v>
      </c>
      <c r="CE37" s="1"/>
      <c r="CF37" s="1"/>
      <c r="CG37" s="1"/>
      <c r="CH37" s="1"/>
      <c r="CI37" s="1"/>
      <c r="CJ37" s="1"/>
      <c r="CK37" s="1"/>
      <c r="CL37" s="1"/>
      <c r="CM37" s="1"/>
      <c r="CN37" s="1"/>
      <c r="CO37" s="1"/>
      <c r="CP37" s="1"/>
      <c r="CQ37" s="269"/>
      <c r="CR37" s="274">
        <v>12302</v>
      </c>
      <c r="CS37" s="313"/>
      <c r="CT37" s="313"/>
      <c r="CU37" s="313"/>
      <c r="CV37" s="313"/>
      <c r="CW37" s="313"/>
      <c r="CX37" s="313"/>
      <c r="CY37" s="332"/>
      <c r="CZ37" s="283">
        <v>0</v>
      </c>
      <c r="DA37" s="335"/>
      <c r="DB37" s="335"/>
      <c r="DC37" s="338"/>
      <c r="DD37" s="288">
        <v>12302</v>
      </c>
      <c r="DE37" s="313"/>
      <c r="DF37" s="313"/>
      <c r="DG37" s="313"/>
      <c r="DH37" s="313"/>
      <c r="DI37" s="313"/>
      <c r="DJ37" s="313"/>
      <c r="DK37" s="332"/>
      <c r="DL37" s="288">
        <v>11511</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419</v>
      </c>
      <c r="C38" s="1"/>
      <c r="D38" s="1"/>
      <c r="E38" s="1"/>
      <c r="F38" s="1"/>
      <c r="G38" s="1"/>
      <c r="H38" s="1"/>
      <c r="I38" s="1"/>
      <c r="J38" s="1"/>
      <c r="K38" s="1"/>
      <c r="L38" s="1"/>
      <c r="M38" s="1"/>
      <c r="N38" s="1"/>
      <c r="O38" s="1"/>
      <c r="P38" s="1"/>
      <c r="Q38" s="269"/>
      <c r="R38" s="274">
        <v>13382929</v>
      </c>
      <c r="S38" s="217"/>
      <c r="T38" s="217"/>
      <c r="U38" s="217"/>
      <c r="V38" s="217"/>
      <c r="W38" s="217"/>
      <c r="X38" s="217"/>
      <c r="Y38" s="279"/>
      <c r="Z38" s="282">
        <v>8.4</v>
      </c>
      <c r="AA38" s="282"/>
      <c r="AB38" s="282"/>
      <c r="AC38" s="282"/>
      <c r="AD38" s="287" t="s">
        <v>203</v>
      </c>
      <c r="AE38" s="287"/>
      <c r="AF38" s="287"/>
      <c r="AG38" s="287"/>
      <c r="AH38" s="287"/>
      <c r="AI38" s="287"/>
      <c r="AJ38" s="287"/>
      <c r="AK38" s="287"/>
      <c r="AL38" s="283" t="s">
        <v>203</v>
      </c>
      <c r="AM38" s="238"/>
      <c r="AN38" s="238"/>
      <c r="AO38" s="296"/>
      <c r="AQ38" s="302" t="s">
        <v>420</v>
      </c>
      <c r="AR38" s="111"/>
      <c r="AS38" s="111"/>
      <c r="AT38" s="111"/>
      <c r="AU38" s="111"/>
      <c r="AV38" s="111"/>
      <c r="AW38" s="111"/>
      <c r="AX38" s="111"/>
      <c r="AY38" s="310"/>
      <c r="AZ38" s="274">
        <v>562579</v>
      </c>
      <c r="BA38" s="217"/>
      <c r="BB38" s="217"/>
      <c r="BC38" s="217"/>
      <c r="BD38" s="313"/>
      <c r="BE38" s="313"/>
      <c r="BF38" s="316"/>
      <c r="BG38" s="261" t="s">
        <v>425</v>
      </c>
      <c r="BH38" s="1"/>
      <c r="BI38" s="1"/>
      <c r="BJ38" s="1"/>
      <c r="BK38" s="1"/>
      <c r="BL38" s="1"/>
      <c r="BM38" s="1"/>
      <c r="BN38" s="1"/>
      <c r="BO38" s="1"/>
      <c r="BP38" s="1"/>
      <c r="BQ38" s="1"/>
      <c r="BR38" s="1"/>
      <c r="BS38" s="1"/>
      <c r="BT38" s="1"/>
      <c r="BU38" s="269"/>
      <c r="BV38" s="274">
        <v>31716</v>
      </c>
      <c r="BW38" s="217"/>
      <c r="BX38" s="217"/>
      <c r="BY38" s="217"/>
      <c r="BZ38" s="217"/>
      <c r="CA38" s="217"/>
      <c r="CB38" s="326"/>
      <c r="CD38" s="261" t="s">
        <v>427</v>
      </c>
      <c r="CE38" s="1"/>
      <c r="CF38" s="1"/>
      <c r="CG38" s="1"/>
      <c r="CH38" s="1"/>
      <c r="CI38" s="1"/>
      <c r="CJ38" s="1"/>
      <c r="CK38" s="1"/>
      <c r="CL38" s="1"/>
      <c r="CM38" s="1"/>
      <c r="CN38" s="1"/>
      <c r="CO38" s="1"/>
      <c r="CP38" s="1"/>
      <c r="CQ38" s="269"/>
      <c r="CR38" s="274">
        <v>13840000</v>
      </c>
      <c r="CS38" s="217"/>
      <c r="CT38" s="217"/>
      <c r="CU38" s="217"/>
      <c r="CV38" s="217"/>
      <c r="CW38" s="217"/>
      <c r="CX38" s="217"/>
      <c r="CY38" s="279"/>
      <c r="CZ38" s="283">
        <v>9</v>
      </c>
      <c r="DA38" s="335"/>
      <c r="DB38" s="335"/>
      <c r="DC38" s="338"/>
      <c r="DD38" s="288">
        <v>11326082</v>
      </c>
      <c r="DE38" s="217"/>
      <c r="DF38" s="217"/>
      <c r="DG38" s="217"/>
      <c r="DH38" s="217"/>
      <c r="DI38" s="217"/>
      <c r="DJ38" s="217"/>
      <c r="DK38" s="279"/>
      <c r="DL38" s="288">
        <v>10263936</v>
      </c>
      <c r="DM38" s="217"/>
      <c r="DN38" s="217"/>
      <c r="DO38" s="217"/>
      <c r="DP38" s="217"/>
      <c r="DQ38" s="217"/>
      <c r="DR38" s="217"/>
      <c r="DS38" s="217"/>
      <c r="DT38" s="217"/>
      <c r="DU38" s="217"/>
      <c r="DV38" s="279"/>
      <c r="DW38" s="283">
        <v>15</v>
      </c>
      <c r="DX38" s="335"/>
      <c r="DY38" s="335"/>
      <c r="DZ38" s="335"/>
      <c r="EA38" s="335"/>
      <c r="EB38" s="335"/>
      <c r="EC38" s="360"/>
    </row>
    <row r="39" spans="2:133" ht="11.25" customHeight="1">
      <c r="B39" s="261" t="s">
        <v>428</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429</v>
      </c>
      <c r="AR39" s="111"/>
      <c r="AS39" s="111"/>
      <c r="AT39" s="111"/>
      <c r="AU39" s="111"/>
      <c r="AV39" s="111"/>
      <c r="AW39" s="111"/>
      <c r="AX39" s="111"/>
      <c r="AY39" s="310"/>
      <c r="AZ39" s="274">
        <v>304229</v>
      </c>
      <c r="BA39" s="217"/>
      <c r="BB39" s="217"/>
      <c r="BC39" s="217"/>
      <c r="BD39" s="313"/>
      <c r="BE39" s="313"/>
      <c r="BF39" s="316"/>
      <c r="BG39" s="261" t="s">
        <v>342</v>
      </c>
      <c r="BH39" s="1"/>
      <c r="BI39" s="1"/>
      <c r="BJ39" s="1"/>
      <c r="BK39" s="1"/>
      <c r="BL39" s="1"/>
      <c r="BM39" s="1"/>
      <c r="BN39" s="1"/>
      <c r="BO39" s="1"/>
      <c r="BP39" s="1"/>
      <c r="BQ39" s="1"/>
      <c r="BR39" s="1"/>
      <c r="BS39" s="1"/>
      <c r="BT39" s="1"/>
      <c r="BU39" s="269"/>
      <c r="BV39" s="274">
        <v>44133</v>
      </c>
      <c r="BW39" s="217"/>
      <c r="BX39" s="217"/>
      <c r="BY39" s="217"/>
      <c r="BZ39" s="217"/>
      <c r="CA39" s="217"/>
      <c r="CB39" s="326"/>
      <c r="CD39" s="261" t="s">
        <v>166</v>
      </c>
      <c r="CE39" s="1"/>
      <c r="CF39" s="1"/>
      <c r="CG39" s="1"/>
      <c r="CH39" s="1"/>
      <c r="CI39" s="1"/>
      <c r="CJ39" s="1"/>
      <c r="CK39" s="1"/>
      <c r="CL39" s="1"/>
      <c r="CM39" s="1"/>
      <c r="CN39" s="1"/>
      <c r="CO39" s="1"/>
      <c r="CP39" s="1"/>
      <c r="CQ39" s="269"/>
      <c r="CR39" s="274">
        <v>13940281</v>
      </c>
      <c r="CS39" s="313"/>
      <c r="CT39" s="313"/>
      <c r="CU39" s="313"/>
      <c r="CV39" s="313"/>
      <c r="CW39" s="313"/>
      <c r="CX39" s="313"/>
      <c r="CY39" s="332"/>
      <c r="CZ39" s="283">
        <v>9.1</v>
      </c>
      <c r="DA39" s="335"/>
      <c r="DB39" s="335"/>
      <c r="DC39" s="338"/>
      <c r="DD39" s="288">
        <v>13876700</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430</v>
      </c>
      <c r="C40" s="1"/>
      <c r="D40" s="1"/>
      <c r="E40" s="1"/>
      <c r="F40" s="1"/>
      <c r="G40" s="1"/>
      <c r="H40" s="1"/>
      <c r="I40" s="1"/>
      <c r="J40" s="1"/>
      <c r="K40" s="1"/>
      <c r="L40" s="1"/>
      <c r="M40" s="1"/>
      <c r="N40" s="1"/>
      <c r="O40" s="1"/>
      <c r="P40" s="1"/>
      <c r="Q40" s="269"/>
      <c r="R40" s="274">
        <v>156629</v>
      </c>
      <c r="S40" s="217"/>
      <c r="T40" s="217"/>
      <c r="U40" s="217"/>
      <c r="V40" s="217"/>
      <c r="W40" s="217"/>
      <c r="X40" s="217"/>
      <c r="Y40" s="279"/>
      <c r="Z40" s="282">
        <v>0.1</v>
      </c>
      <c r="AA40" s="282"/>
      <c r="AB40" s="282"/>
      <c r="AC40" s="282"/>
      <c r="AD40" s="287" t="s">
        <v>203</v>
      </c>
      <c r="AE40" s="287"/>
      <c r="AF40" s="287"/>
      <c r="AG40" s="287"/>
      <c r="AH40" s="287"/>
      <c r="AI40" s="287"/>
      <c r="AJ40" s="287"/>
      <c r="AK40" s="287"/>
      <c r="AL40" s="283" t="s">
        <v>203</v>
      </c>
      <c r="AM40" s="238"/>
      <c r="AN40" s="238"/>
      <c r="AO40" s="296"/>
      <c r="AQ40" s="302" t="s">
        <v>172</v>
      </c>
      <c r="AR40" s="111"/>
      <c r="AS40" s="111"/>
      <c r="AT40" s="111"/>
      <c r="AU40" s="111"/>
      <c r="AV40" s="111"/>
      <c r="AW40" s="111"/>
      <c r="AX40" s="111"/>
      <c r="AY40" s="310"/>
      <c r="AZ40" s="274">
        <v>283340</v>
      </c>
      <c r="BA40" s="217"/>
      <c r="BB40" s="217"/>
      <c r="BC40" s="217"/>
      <c r="BD40" s="313"/>
      <c r="BE40" s="313"/>
      <c r="BF40" s="316"/>
      <c r="BG40" s="299" t="s">
        <v>432</v>
      </c>
      <c r="BH40" s="29"/>
      <c r="BI40" s="29"/>
      <c r="BJ40" s="29"/>
      <c r="BK40" s="29"/>
      <c r="BL40" s="29"/>
      <c r="BM40" s="1" t="s">
        <v>433</v>
      </c>
      <c r="BN40" s="1"/>
      <c r="BO40" s="1"/>
      <c r="BP40" s="1"/>
      <c r="BQ40" s="1"/>
      <c r="BR40" s="1"/>
      <c r="BS40" s="1"/>
      <c r="BT40" s="1"/>
      <c r="BU40" s="269"/>
      <c r="BV40" s="274">
        <v>96</v>
      </c>
      <c r="BW40" s="217"/>
      <c r="BX40" s="217"/>
      <c r="BY40" s="217"/>
      <c r="BZ40" s="217"/>
      <c r="CA40" s="217"/>
      <c r="CB40" s="326"/>
      <c r="CD40" s="261" t="s">
        <v>374</v>
      </c>
      <c r="CE40" s="1"/>
      <c r="CF40" s="1"/>
      <c r="CG40" s="1"/>
      <c r="CH40" s="1"/>
      <c r="CI40" s="1"/>
      <c r="CJ40" s="1"/>
      <c r="CK40" s="1"/>
      <c r="CL40" s="1"/>
      <c r="CM40" s="1"/>
      <c r="CN40" s="1"/>
      <c r="CO40" s="1"/>
      <c r="CP40" s="1"/>
      <c r="CQ40" s="269"/>
      <c r="CR40" s="274">
        <v>4043778</v>
      </c>
      <c r="CS40" s="217"/>
      <c r="CT40" s="217"/>
      <c r="CU40" s="217"/>
      <c r="CV40" s="217"/>
      <c r="CW40" s="217"/>
      <c r="CX40" s="217"/>
      <c r="CY40" s="279"/>
      <c r="CZ40" s="283">
        <v>2.6</v>
      </c>
      <c r="DA40" s="335"/>
      <c r="DB40" s="335"/>
      <c r="DC40" s="338"/>
      <c r="DD40" s="288">
        <v>137999</v>
      </c>
      <c r="DE40" s="217"/>
      <c r="DF40" s="217"/>
      <c r="DG40" s="217"/>
      <c r="DH40" s="217"/>
      <c r="DI40" s="217"/>
      <c r="DJ40" s="217"/>
      <c r="DK40" s="279"/>
      <c r="DL40" s="288">
        <v>125811</v>
      </c>
      <c r="DM40" s="217"/>
      <c r="DN40" s="217"/>
      <c r="DO40" s="217"/>
      <c r="DP40" s="217"/>
      <c r="DQ40" s="217"/>
      <c r="DR40" s="217"/>
      <c r="DS40" s="217"/>
      <c r="DT40" s="217"/>
      <c r="DU40" s="217"/>
      <c r="DV40" s="279"/>
      <c r="DW40" s="283">
        <v>0.2</v>
      </c>
      <c r="DX40" s="335"/>
      <c r="DY40" s="335"/>
      <c r="DZ40" s="335"/>
      <c r="EA40" s="335"/>
      <c r="EB40" s="335"/>
      <c r="EC40" s="360"/>
    </row>
    <row r="41" spans="2:133" ht="11.25" customHeight="1">
      <c r="B41" s="263" t="s">
        <v>431</v>
      </c>
      <c r="C41" s="267"/>
      <c r="D41" s="267"/>
      <c r="E41" s="267"/>
      <c r="F41" s="267"/>
      <c r="G41" s="267"/>
      <c r="H41" s="267"/>
      <c r="I41" s="267"/>
      <c r="J41" s="267"/>
      <c r="K41" s="267"/>
      <c r="L41" s="267"/>
      <c r="M41" s="267"/>
      <c r="N41" s="267"/>
      <c r="O41" s="267"/>
      <c r="P41" s="267"/>
      <c r="Q41" s="271"/>
      <c r="R41" s="275">
        <v>159269622</v>
      </c>
      <c r="S41" s="277"/>
      <c r="T41" s="277"/>
      <c r="U41" s="277"/>
      <c r="V41" s="277"/>
      <c r="W41" s="277"/>
      <c r="X41" s="277"/>
      <c r="Y41" s="280"/>
      <c r="Z41" s="284">
        <v>100</v>
      </c>
      <c r="AA41" s="284"/>
      <c r="AB41" s="284"/>
      <c r="AC41" s="284"/>
      <c r="AD41" s="289">
        <v>68080800</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2630747</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t="s">
        <v>203</v>
      </c>
      <c r="BW41" s="217"/>
      <c r="BX41" s="217"/>
      <c r="BY41" s="217"/>
      <c r="BZ41" s="217"/>
      <c r="CA41" s="217"/>
      <c r="CB41" s="326"/>
      <c r="CD41" s="261" t="s">
        <v>288</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10475598</v>
      </c>
      <c r="BA42" s="277"/>
      <c r="BB42" s="277"/>
      <c r="BC42" s="277"/>
      <c r="BD42" s="312"/>
      <c r="BE42" s="312"/>
      <c r="BF42" s="317"/>
      <c r="BG42" s="177"/>
      <c r="BH42" s="179"/>
      <c r="BI42" s="179"/>
      <c r="BJ42" s="179"/>
      <c r="BK42" s="179"/>
      <c r="BL42" s="179"/>
      <c r="BM42" s="267" t="s">
        <v>438</v>
      </c>
      <c r="BN42" s="267"/>
      <c r="BO42" s="267"/>
      <c r="BP42" s="267"/>
      <c r="BQ42" s="267"/>
      <c r="BR42" s="267"/>
      <c r="BS42" s="267"/>
      <c r="BT42" s="267"/>
      <c r="BU42" s="271"/>
      <c r="BV42" s="275">
        <v>490</v>
      </c>
      <c r="BW42" s="277"/>
      <c r="BX42" s="277"/>
      <c r="BY42" s="277"/>
      <c r="BZ42" s="277"/>
      <c r="CA42" s="277"/>
      <c r="CB42" s="327"/>
      <c r="CD42" s="261" t="s">
        <v>281</v>
      </c>
      <c r="CE42" s="1"/>
      <c r="CF42" s="1"/>
      <c r="CG42" s="1"/>
      <c r="CH42" s="1"/>
      <c r="CI42" s="1"/>
      <c r="CJ42" s="1"/>
      <c r="CK42" s="1"/>
      <c r="CL42" s="1"/>
      <c r="CM42" s="1"/>
      <c r="CN42" s="1"/>
      <c r="CO42" s="1"/>
      <c r="CP42" s="1"/>
      <c r="CQ42" s="269"/>
      <c r="CR42" s="274">
        <v>23595409</v>
      </c>
      <c r="CS42" s="313"/>
      <c r="CT42" s="313"/>
      <c r="CU42" s="313"/>
      <c r="CV42" s="313"/>
      <c r="CW42" s="313"/>
      <c r="CX42" s="313"/>
      <c r="CY42" s="332"/>
      <c r="CZ42" s="283">
        <v>15.4</v>
      </c>
      <c r="DA42" s="335"/>
      <c r="DB42" s="335"/>
      <c r="DC42" s="338"/>
      <c r="DD42" s="288">
        <v>2187159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85</v>
      </c>
      <c r="CE43" s="1"/>
      <c r="CF43" s="1"/>
      <c r="CG43" s="1"/>
      <c r="CH43" s="1"/>
      <c r="CI43" s="1"/>
      <c r="CJ43" s="1"/>
      <c r="CK43" s="1"/>
      <c r="CL43" s="1"/>
      <c r="CM43" s="1"/>
      <c r="CN43" s="1"/>
      <c r="CO43" s="1"/>
      <c r="CP43" s="1"/>
      <c r="CQ43" s="269"/>
      <c r="CR43" s="274">
        <v>886035</v>
      </c>
      <c r="CS43" s="313"/>
      <c r="CT43" s="313"/>
      <c r="CU43" s="313"/>
      <c r="CV43" s="313"/>
      <c r="CW43" s="313"/>
      <c r="CX43" s="313"/>
      <c r="CY43" s="332"/>
      <c r="CZ43" s="283">
        <v>0.6</v>
      </c>
      <c r="DA43" s="335"/>
      <c r="DB43" s="335"/>
      <c r="DC43" s="338"/>
      <c r="DD43" s="288">
        <v>570680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439</v>
      </c>
      <c r="CG44" s="1"/>
      <c r="CH44" s="1"/>
      <c r="CI44" s="1"/>
      <c r="CJ44" s="1"/>
      <c r="CK44" s="1"/>
      <c r="CL44" s="1"/>
      <c r="CM44" s="1"/>
      <c r="CN44" s="1"/>
      <c r="CO44" s="1"/>
      <c r="CP44" s="1"/>
      <c r="CQ44" s="269"/>
      <c r="CR44" s="274">
        <v>20863746</v>
      </c>
      <c r="CS44" s="217"/>
      <c r="CT44" s="217"/>
      <c r="CU44" s="217"/>
      <c r="CV44" s="217"/>
      <c r="CW44" s="217"/>
      <c r="CX44" s="217"/>
      <c r="CY44" s="279"/>
      <c r="CZ44" s="283">
        <v>13.6</v>
      </c>
      <c r="DA44" s="238"/>
      <c r="DB44" s="238"/>
      <c r="DC44" s="285"/>
      <c r="DD44" s="288">
        <v>2100135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440</v>
      </c>
      <c r="CG45" s="1"/>
      <c r="CH45" s="1"/>
      <c r="CI45" s="1"/>
      <c r="CJ45" s="1"/>
      <c r="CK45" s="1"/>
      <c r="CL45" s="1"/>
      <c r="CM45" s="1"/>
      <c r="CN45" s="1"/>
      <c r="CO45" s="1"/>
      <c r="CP45" s="1"/>
      <c r="CQ45" s="269"/>
      <c r="CR45" s="274">
        <v>9199886</v>
      </c>
      <c r="CS45" s="313"/>
      <c r="CT45" s="313"/>
      <c r="CU45" s="313"/>
      <c r="CV45" s="313"/>
      <c r="CW45" s="313"/>
      <c r="CX45" s="313"/>
      <c r="CY45" s="332"/>
      <c r="CZ45" s="283">
        <v>6</v>
      </c>
      <c r="DA45" s="335"/>
      <c r="DB45" s="335"/>
      <c r="DC45" s="338"/>
      <c r="DD45" s="288">
        <v>238952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441</v>
      </c>
      <c r="CG46" s="1"/>
      <c r="CH46" s="1"/>
      <c r="CI46" s="1"/>
      <c r="CJ46" s="1"/>
      <c r="CK46" s="1"/>
      <c r="CL46" s="1"/>
      <c r="CM46" s="1"/>
      <c r="CN46" s="1"/>
      <c r="CO46" s="1"/>
      <c r="CP46" s="1"/>
      <c r="CQ46" s="269"/>
      <c r="CR46" s="274">
        <v>10115751</v>
      </c>
      <c r="CS46" s="217"/>
      <c r="CT46" s="217"/>
      <c r="CU46" s="217"/>
      <c r="CV46" s="217"/>
      <c r="CW46" s="217"/>
      <c r="CX46" s="217"/>
      <c r="CY46" s="279"/>
      <c r="CZ46" s="283">
        <v>6.6</v>
      </c>
      <c r="DA46" s="238"/>
      <c r="DB46" s="238"/>
      <c r="DC46" s="285"/>
      <c r="DD46" s="288">
        <v>1672882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443</v>
      </c>
      <c r="CG47" s="1"/>
      <c r="CH47" s="1"/>
      <c r="CI47" s="1"/>
      <c r="CJ47" s="1"/>
      <c r="CK47" s="1"/>
      <c r="CL47" s="1"/>
      <c r="CM47" s="1"/>
      <c r="CN47" s="1"/>
      <c r="CO47" s="1"/>
      <c r="CP47" s="1"/>
      <c r="CQ47" s="269"/>
      <c r="CR47" s="274">
        <v>2731663</v>
      </c>
      <c r="CS47" s="313"/>
      <c r="CT47" s="313"/>
      <c r="CU47" s="313"/>
      <c r="CV47" s="313"/>
      <c r="CW47" s="313"/>
      <c r="CX47" s="313"/>
      <c r="CY47" s="332"/>
      <c r="CZ47" s="283">
        <v>1.8</v>
      </c>
      <c r="DA47" s="335"/>
      <c r="DB47" s="335"/>
      <c r="DC47" s="338"/>
      <c r="DD47" s="288">
        <v>87024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367</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152976548</v>
      </c>
      <c r="CS49" s="312"/>
      <c r="CT49" s="312"/>
      <c r="CU49" s="312"/>
      <c r="CV49" s="312"/>
      <c r="CW49" s="312"/>
      <c r="CX49" s="312"/>
      <c r="CY49" s="333"/>
      <c r="CZ49" s="292">
        <v>100</v>
      </c>
      <c r="DA49" s="336"/>
      <c r="DB49" s="336"/>
      <c r="DC49" s="339"/>
      <c r="DD49" s="342">
        <v>93226266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q1+1JBL5xym47Nsw9ydOPzFSkzrcXfG9zOkF+QQSTdXDVSSqg/RzrIr7Wb4GGXDZ4+eAwaHvPhm+GIneq0S3Q==" saltValue="1JTnRr1kI6opQJY26VGp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K38" sqref="AK38:AO3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308</v>
      </c>
      <c r="DK2" s="707"/>
      <c r="DL2" s="707"/>
      <c r="DM2" s="707"/>
      <c r="DN2" s="707"/>
      <c r="DO2" s="710"/>
      <c r="DP2" s="368"/>
      <c r="DQ2" s="706" t="s">
        <v>239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181</v>
      </c>
      <c r="R5" s="447"/>
      <c r="S5" s="447"/>
      <c r="T5" s="447"/>
      <c r="U5" s="458"/>
      <c r="V5" s="435" t="s">
        <v>447</v>
      </c>
      <c r="W5" s="447"/>
      <c r="X5" s="447"/>
      <c r="Y5" s="447"/>
      <c r="Z5" s="458"/>
      <c r="AA5" s="435" t="s">
        <v>448</v>
      </c>
      <c r="AB5" s="447"/>
      <c r="AC5" s="447"/>
      <c r="AD5" s="447"/>
      <c r="AE5" s="447"/>
      <c r="AF5" s="504" t="s">
        <v>179</v>
      </c>
      <c r="AG5" s="447"/>
      <c r="AH5" s="447"/>
      <c r="AI5" s="447"/>
      <c r="AJ5" s="522"/>
      <c r="AK5" s="447" t="s">
        <v>450</v>
      </c>
      <c r="AL5" s="447"/>
      <c r="AM5" s="447"/>
      <c r="AN5" s="447"/>
      <c r="AO5" s="458"/>
      <c r="AP5" s="435" t="s">
        <v>453</v>
      </c>
      <c r="AQ5" s="447"/>
      <c r="AR5" s="447"/>
      <c r="AS5" s="447"/>
      <c r="AT5" s="458"/>
      <c r="AU5" s="435" t="s">
        <v>454</v>
      </c>
      <c r="AV5" s="447"/>
      <c r="AW5" s="447"/>
      <c r="AX5" s="447"/>
      <c r="AY5" s="522"/>
      <c r="AZ5" s="378"/>
      <c r="BA5" s="378"/>
      <c r="BB5" s="378"/>
      <c r="BC5" s="378"/>
      <c r="BD5" s="378"/>
      <c r="BE5" s="576"/>
      <c r="BF5" s="576"/>
      <c r="BG5" s="576"/>
      <c r="BH5" s="576"/>
      <c r="BI5" s="576"/>
      <c r="BJ5" s="576"/>
      <c r="BK5" s="576"/>
      <c r="BL5" s="576"/>
      <c r="BM5" s="576"/>
      <c r="BN5" s="576"/>
      <c r="BO5" s="576"/>
      <c r="BP5" s="576"/>
      <c r="BQ5" s="370" t="s">
        <v>455</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325</v>
      </c>
      <c r="CN5" s="447"/>
      <c r="CO5" s="447"/>
      <c r="CP5" s="447"/>
      <c r="CQ5" s="458"/>
      <c r="CR5" s="435" t="s">
        <v>247</v>
      </c>
      <c r="CS5" s="447"/>
      <c r="CT5" s="447"/>
      <c r="CU5" s="447"/>
      <c r="CV5" s="458"/>
      <c r="CW5" s="435" t="s">
        <v>51</v>
      </c>
      <c r="CX5" s="447"/>
      <c r="CY5" s="447"/>
      <c r="CZ5" s="447"/>
      <c r="DA5" s="458"/>
      <c r="DB5" s="435" t="s">
        <v>422</v>
      </c>
      <c r="DC5" s="447"/>
      <c r="DD5" s="447"/>
      <c r="DE5" s="447"/>
      <c r="DF5" s="458"/>
      <c r="DG5" s="700" t="s">
        <v>245</v>
      </c>
      <c r="DH5" s="703"/>
      <c r="DI5" s="703"/>
      <c r="DJ5" s="703"/>
      <c r="DK5" s="708"/>
      <c r="DL5" s="700" t="s">
        <v>456</v>
      </c>
      <c r="DM5" s="703"/>
      <c r="DN5" s="703"/>
      <c r="DO5" s="703"/>
      <c r="DP5" s="708"/>
      <c r="DQ5" s="435" t="s">
        <v>458</v>
      </c>
      <c r="DR5" s="447"/>
      <c r="DS5" s="447"/>
      <c r="DT5" s="447"/>
      <c r="DU5" s="458"/>
      <c r="DV5" s="435" t="s">
        <v>454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459</v>
      </c>
      <c r="C7" s="419"/>
      <c r="D7" s="419"/>
      <c r="E7" s="419"/>
      <c r="F7" s="419"/>
      <c r="G7" s="419"/>
      <c r="H7" s="419"/>
      <c r="I7" s="419"/>
      <c r="J7" s="419"/>
      <c r="K7" s="419"/>
      <c r="L7" s="419"/>
      <c r="M7" s="419"/>
      <c r="N7" s="419"/>
      <c r="O7" s="419"/>
      <c r="P7" s="431"/>
      <c r="Q7" s="437">
        <v>154157</v>
      </c>
      <c r="R7" s="449"/>
      <c r="S7" s="449"/>
      <c r="T7" s="449"/>
      <c r="U7" s="449"/>
      <c r="V7" s="449">
        <v>147927</v>
      </c>
      <c r="W7" s="449"/>
      <c r="X7" s="449"/>
      <c r="Y7" s="449"/>
      <c r="Z7" s="449"/>
      <c r="AA7" s="449">
        <f>+Q7-V7</f>
        <v>6230</v>
      </c>
      <c r="AB7" s="449"/>
      <c r="AC7" s="449"/>
      <c r="AD7" s="449"/>
      <c r="AE7" s="492"/>
      <c r="AF7" s="506">
        <v>4182</v>
      </c>
      <c r="AG7" s="519"/>
      <c r="AH7" s="519"/>
      <c r="AI7" s="519"/>
      <c r="AJ7" s="524"/>
      <c r="AK7" s="532">
        <v>9864</v>
      </c>
      <c r="AL7" s="449"/>
      <c r="AM7" s="449"/>
      <c r="AN7" s="449"/>
      <c r="AO7" s="449"/>
      <c r="AP7" s="449">
        <v>110450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385</v>
      </c>
      <c r="BT7" s="419"/>
      <c r="BU7" s="419"/>
      <c r="BV7" s="419"/>
      <c r="BW7" s="419"/>
      <c r="BX7" s="419"/>
      <c r="BY7" s="419"/>
      <c r="BZ7" s="419"/>
      <c r="CA7" s="419"/>
      <c r="CB7" s="419"/>
      <c r="CC7" s="419"/>
      <c r="CD7" s="419"/>
      <c r="CE7" s="419"/>
      <c r="CF7" s="419"/>
      <c r="CG7" s="431"/>
      <c r="CH7" s="663">
        <v>-8</v>
      </c>
      <c r="CI7" s="666"/>
      <c r="CJ7" s="666"/>
      <c r="CK7" s="666"/>
      <c r="CL7" s="681"/>
      <c r="CM7" s="663">
        <v>105</v>
      </c>
      <c r="CN7" s="666"/>
      <c r="CO7" s="666"/>
      <c r="CP7" s="666"/>
      <c r="CQ7" s="681"/>
      <c r="CR7" s="663">
        <v>11</v>
      </c>
      <c r="CS7" s="666"/>
      <c r="CT7" s="666"/>
      <c r="CU7" s="666"/>
      <c r="CV7" s="681"/>
      <c r="CW7" s="663">
        <v>0</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t="s">
        <v>300</v>
      </c>
      <c r="C8" s="420"/>
      <c r="D8" s="420"/>
      <c r="E8" s="420"/>
      <c r="F8" s="420"/>
      <c r="G8" s="420"/>
      <c r="H8" s="420"/>
      <c r="I8" s="420"/>
      <c r="J8" s="420"/>
      <c r="K8" s="420"/>
      <c r="L8" s="420"/>
      <c r="M8" s="420"/>
      <c r="N8" s="420"/>
      <c r="O8" s="420"/>
      <c r="P8" s="432"/>
      <c r="Q8" s="438">
        <v>87</v>
      </c>
      <c r="R8" s="450"/>
      <c r="S8" s="450"/>
      <c r="T8" s="450"/>
      <c r="U8" s="450"/>
      <c r="V8" s="450">
        <v>45</v>
      </c>
      <c r="W8" s="450"/>
      <c r="X8" s="450"/>
      <c r="Y8" s="450"/>
      <c r="Z8" s="450"/>
      <c r="AA8" s="450">
        <v>41</v>
      </c>
      <c r="AB8" s="450"/>
      <c r="AC8" s="450"/>
      <c r="AD8" s="450"/>
      <c r="AE8" s="461"/>
      <c r="AF8" s="507">
        <v>41</v>
      </c>
      <c r="AG8" s="456"/>
      <c r="AH8" s="456"/>
      <c r="AI8" s="456"/>
      <c r="AJ8" s="525"/>
      <c r="AK8" s="460" t="s">
        <v>203</v>
      </c>
      <c r="AL8" s="450"/>
      <c r="AM8" s="450"/>
      <c r="AN8" s="450"/>
      <c r="AO8" s="450"/>
      <c r="AP8" s="450">
        <v>313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550</v>
      </c>
      <c r="BT8" s="420"/>
      <c r="BU8" s="420"/>
      <c r="BV8" s="420"/>
      <c r="BW8" s="420"/>
      <c r="BX8" s="420"/>
      <c r="BY8" s="420"/>
      <c r="BZ8" s="420"/>
      <c r="CA8" s="420"/>
      <c r="CB8" s="420"/>
      <c r="CC8" s="420"/>
      <c r="CD8" s="420"/>
      <c r="CE8" s="420"/>
      <c r="CF8" s="420"/>
      <c r="CG8" s="432"/>
      <c r="CH8" s="444">
        <v>2</v>
      </c>
      <c r="CI8" s="456"/>
      <c r="CJ8" s="456"/>
      <c r="CK8" s="456"/>
      <c r="CL8" s="682"/>
      <c r="CM8" s="444">
        <v>23</v>
      </c>
      <c r="CN8" s="456"/>
      <c r="CO8" s="456"/>
      <c r="CP8" s="456"/>
      <c r="CQ8" s="682"/>
      <c r="CR8" s="444">
        <v>10</v>
      </c>
      <c r="CS8" s="456"/>
      <c r="CT8" s="456"/>
      <c r="CU8" s="456"/>
      <c r="CV8" s="682"/>
      <c r="CW8" s="444">
        <v>6</v>
      </c>
      <c r="CX8" s="456"/>
      <c r="CY8" s="456"/>
      <c r="CZ8" s="456"/>
      <c r="DA8" s="682"/>
      <c r="DB8" s="444" t="s">
        <v>203</v>
      </c>
      <c r="DC8" s="456"/>
      <c r="DD8" s="456"/>
      <c r="DE8" s="456"/>
      <c r="DF8" s="682"/>
      <c r="DG8" s="444" t="s">
        <v>203</v>
      </c>
      <c r="DH8" s="456"/>
      <c r="DI8" s="456"/>
      <c r="DJ8" s="456"/>
      <c r="DK8" s="682"/>
      <c r="DL8" s="444" t="s">
        <v>203</v>
      </c>
      <c r="DM8" s="456"/>
      <c r="DN8" s="456"/>
      <c r="DO8" s="456"/>
      <c r="DP8" s="682"/>
      <c r="DQ8" s="444" t="s">
        <v>203</v>
      </c>
      <c r="DR8" s="456"/>
      <c r="DS8" s="456"/>
      <c r="DT8" s="456"/>
      <c r="DU8" s="682"/>
      <c r="DV8" s="400"/>
      <c r="DW8" s="420"/>
      <c r="DX8" s="420"/>
      <c r="DY8" s="420"/>
      <c r="DZ8" s="718"/>
      <c r="EA8" s="576"/>
    </row>
    <row r="9" spans="1:131" s="364" customFormat="1" ht="26.25" customHeight="1">
      <c r="A9" s="373">
        <v>3</v>
      </c>
      <c r="B9" s="400" t="s">
        <v>437</v>
      </c>
      <c r="C9" s="420"/>
      <c r="D9" s="420"/>
      <c r="E9" s="420"/>
      <c r="F9" s="420"/>
      <c r="G9" s="420"/>
      <c r="H9" s="420"/>
      <c r="I9" s="420"/>
      <c r="J9" s="420"/>
      <c r="K9" s="420"/>
      <c r="L9" s="420"/>
      <c r="M9" s="420"/>
      <c r="N9" s="420"/>
      <c r="O9" s="420"/>
      <c r="P9" s="432"/>
      <c r="Q9" s="438">
        <v>54</v>
      </c>
      <c r="R9" s="450"/>
      <c r="S9" s="450"/>
      <c r="T9" s="450"/>
      <c r="U9" s="450"/>
      <c r="V9" s="450">
        <v>39</v>
      </c>
      <c r="W9" s="450"/>
      <c r="X9" s="450"/>
      <c r="Y9" s="450"/>
      <c r="Z9" s="450"/>
      <c r="AA9" s="450">
        <v>14</v>
      </c>
      <c r="AB9" s="450"/>
      <c r="AC9" s="450"/>
      <c r="AD9" s="450"/>
      <c r="AE9" s="461"/>
      <c r="AF9" s="507">
        <v>7</v>
      </c>
      <c r="AG9" s="456"/>
      <c r="AH9" s="456"/>
      <c r="AI9" s="456"/>
      <c r="AJ9" s="525"/>
      <c r="AK9" s="460">
        <v>0</v>
      </c>
      <c r="AL9" s="450"/>
      <c r="AM9" s="450"/>
      <c r="AN9" s="450"/>
      <c r="AO9" s="450"/>
      <c r="AP9" s="450">
        <v>87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63</v>
      </c>
      <c r="BT9" s="420"/>
      <c r="BU9" s="420"/>
      <c r="BV9" s="420"/>
      <c r="BW9" s="420"/>
      <c r="BX9" s="420"/>
      <c r="BY9" s="420"/>
      <c r="BZ9" s="420"/>
      <c r="CA9" s="420"/>
      <c r="CB9" s="420"/>
      <c r="CC9" s="420"/>
      <c r="CD9" s="420"/>
      <c r="CE9" s="420"/>
      <c r="CF9" s="420"/>
      <c r="CG9" s="432"/>
      <c r="CH9" s="444">
        <v>0</v>
      </c>
      <c r="CI9" s="456"/>
      <c r="CJ9" s="456"/>
      <c r="CK9" s="456"/>
      <c r="CL9" s="682"/>
      <c r="CM9" s="444">
        <v>27</v>
      </c>
      <c r="CN9" s="456"/>
      <c r="CO9" s="456"/>
      <c r="CP9" s="456"/>
      <c r="CQ9" s="682"/>
      <c r="CR9" s="444">
        <v>20</v>
      </c>
      <c r="CS9" s="456"/>
      <c r="CT9" s="456"/>
      <c r="CU9" s="456"/>
      <c r="CV9" s="682"/>
      <c r="CW9" s="444" t="s">
        <v>203</v>
      </c>
      <c r="CX9" s="456"/>
      <c r="CY9" s="456"/>
      <c r="CZ9" s="456"/>
      <c r="DA9" s="682"/>
      <c r="DB9" s="444" t="s">
        <v>203</v>
      </c>
      <c r="DC9" s="456"/>
      <c r="DD9" s="456"/>
      <c r="DE9" s="456"/>
      <c r="DF9" s="682"/>
      <c r="DG9" s="444" t="s">
        <v>203</v>
      </c>
      <c r="DH9" s="456"/>
      <c r="DI9" s="456"/>
      <c r="DJ9" s="456"/>
      <c r="DK9" s="682"/>
      <c r="DL9" s="444" t="s">
        <v>203</v>
      </c>
      <c r="DM9" s="456"/>
      <c r="DN9" s="456"/>
      <c r="DO9" s="456"/>
      <c r="DP9" s="682"/>
      <c r="DQ9" s="444" t="s">
        <v>203</v>
      </c>
      <c r="DR9" s="456"/>
      <c r="DS9" s="456"/>
      <c r="DT9" s="456"/>
      <c r="DU9" s="682"/>
      <c r="DV9" s="400"/>
      <c r="DW9" s="420"/>
      <c r="DX9" s="420"/>
      <c r="DY9" s="420"/>
      <c r="DZ9" s="718"/>
      <c r="EA9" s="576"/>
    </row>
    <row r="10" spans="1:131" s="364" customFormat="1" ht="26.25" customHeight="1">
      <c r="A10" s="373">
        <v>4</v>
      </c>
      <c r="B10" s="400" t="s">
        <v>462</v>
      </c>
      <c r="C10" s="420"/>
      <c r="D10" s="420"/>
      <c r="E10" s="420"/>
      <c r="F10" s="420"/>
      <c r="G10" s="420"/>
      <c r="H10" s="420"/>
      <c r="I10" s="420"/>
      <c r="J10" s="420"/>
      <c r="K10" s="420"/>
      <c r="L10" s="420"/>
      <c r="M10" s="420"/>
      <c r="N10" s="420"/>
      <c r="O10" s="420"/>
      <c r="P10" s="432"/>
      <c r="Q10" s="438">
        <v>5443</v>
      </c>
      <c r="R10" s="450"/>
      <c r="S10" s="450"/>
      <c r="T10" s="450"/>
      <c r="U10" s="450"/>
      <c r="V10" s="450">
        <v>5477</v>
      </c>
      <c r="W10" s="450"/>
      <c r="X10" s="450"/>
      <c r="Y10" s="450"/>
      <c r="Z10" s="450"/>
      <c r="AA10" s="450">
        <f>+Q10-V10</f>
        <v>-34</v>
      </c>
      <c r="AB10" s="450"/>
      <c r="AC10" s="450"/>
      <c r="AD10" s="450"/>
      <c r="AE10" s="461"/>
      <c r="AF10" s="507">
        <v>-41</v>
      </c>
      <c r="AG10" s="456"/>
      <c r="AH10" s="456"/>
      <c r="AI10" s="456"/>
      <c r="AJ10" s="525"/>
      <c r="AK10" s="460">
        <v>1546</v>
      </c>
      <c r="AL10" s="450"/>
      <c r="AM10" s="450"/>
      <c r="AN10" s="450"/>
      <c r="AO10" s="450"/>
      <c r="AP10" s="450">
        <v>23816</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551</v>
      </c>
      <c r="BT10" s="420"/>
      <c r="BU10" s="420"/>
      <c r="BV10" s="420"/>
      <c r="BW10" s="420"/>
      <c r="BX10" s="420"/>
      <c r="BY10" s="420"/>
      <c r="BZ10" s="420"/>
      <c r="CA10" s="420"/>
      <c r="CB10" s="420"/>
      <c r="CC10" s="420"/>
      <c r="CD10" s="420"/>
      <c r="CE10" s="420"/>
      <c r="CF10" s="420"/>
      <c r="CG10" s="432"/>
      <c r="CH10" s="444">
        <v>21</v>
      </c>
      <c r="CI10" s="456"/>
      <c r="CJ10" s="456"/>
      <c r="CK10" s="456"/>
      <c r="CL10" s="682"/>
      <c r="CM10" s="444">
        <v>396</v>
      </c>
      <c r="CN10" s="456"/>
      <c r="CO10" s="456"/>
      <c r="CP10" s="456"/>
      <c r="CQ10" s="682"/>
      <c r="CR10" s="444">
        <v>100</v>
      </c>
      <c r="CS10" s="456"/>
      <c r="CT10" s="456"/>
      <c r="CU10" s="456"/>
      <c r="CV10" s="682"/>
      <c r="CW10" s="444" t="s">
        <v>203</v>
      </c>
      <c r="CX10" s="456"/>
      <c r="CY10" s="456"/>
      <c r="CZ10" s="456"/>
      <c r="DA10" s="682"/>
      <c r="DB10" s="444" t="s">
        <v>203</v>
      </c>
      <c r="DC10" s="456"/>
      <c r="DD10" s="456"/>
      <c r="DE10" s="456"/>
      <c r="DF10" s="682"/>
      <c r="DG10" s="444" t="s">
        <v>203</v>
      </c>
      <c r="DH10" s="456"/>
      <c r="DI10" s="456"/>
      <c r="DJ10" s="456"/>
      <c r="DK10" s="682"/>
      <c r="DL10" s="444" t="s">
        <v>203</v>
      </c>
      <c r="DM10" s="456"/>
      <c r="DN10" s="456"/>
      <c r="DO10" s="456"/>
      <c r="DP10" s="682"/>
      <c r="DQ10" s="444" t="s">
        <v>203</v>
      </c>
      <c r="DR10" s="456"/>
      <c r="DS10" s="456"/>
      <c r="DT10" s="456"/>
      <c r="DU10" s="682"/>
      <c r="DV10" s="400"/>
      <c r="DW10" s="420"/>
      <c r="DX10" s="420"/>
      <c r="DY10" s="420"/>
      <c r="DZ10" s="718"/>
      <c r="EA10" s="576"/>
    </row>
    <row r="11" spans="1:131" s="364" customFormat="1" ht="26.25" customHeight="1">
      <c r="A11" s="373">
        <v>5</v>
      </c>
      <c r="B11" s="400" t="s">
        <v>304</v>
      </c>
      <c r="C11" s="420"/>
      <c r="D11" s="420"/>
      <c r="E11" s="420"/>
      <c r="F11" s="420"/>
      <c r="G11" s="420"/>
      <c r="H11" s="420"/>
      <c r="I11" s="420"/>
      <c r="J11" s="420"/>
      <c r="K11" s="420"/>
      <c r="L11" s="420"/>
      <c r="M11" s="420"/>
      <c r="N11" s="420"/>
      <c r="O11" s="420"/>
      <c r="P11" s="432"/>
      <c r="Q11" s="438">
        <v>2123</v>
      </c>
      <c r="R11" s="450"/>
      <c r="S11" s="450"/>
      <c r="T11" s="450"/>
      <c r="U11" s="450"/>
      <c r="V11" s="450">
        <v>2123</v>
      </c>
      <c r="W11" s="450"/>
      <c r="X11" s="450"/>
      <c r="Y11" s="450"/>
      <c r="Z11" s="450"/>
      <c r="AA11" s="450" t="s">
        <v>203</v>
      </c>
      <c r="AB11" s="450"/>
      <c r="AC11" s="450"/>
      <c r="AD11" s="450"/>
      <c r="AE11" s="461"/>
      <c r="AF11" s="507" t="s">
        <v>203</v>
      </c>
      <c r="AG11" s="456"/>
      <c r="AH11" s="456"/>
      <c r="AI11" s="456"/>
      <c r="AJ11" s="525"/>
      <c r="AK11" s="460" t="s">
        <v>203</v>
      </c>
      <c r="AL11" s="450"/>
      <c r="AM11" s="450"/>
      <c r="AN11" s="450"/>
      <c r="AO11" s="450"/>
      <c r="AP11" s="450">
        <v>3966</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552</v>
      </c>
      <c r="BT11" s="420"/>
      <c r="BU11" s="420"/>
      <c r="BV11" s="420"/>
      <c r="BW11" s="420"/>
      <c r="BX11" s="420"/>
      <c r="BY11" s="420"/>
      <c r="BZ11" s="420"/>
      <c r="CA11" s="420"/>
      <c r="CB11" s="420"/>
      <c r="CC11" s="420"/>
      <c r="CD11" s="420"/>
      <c r="CE11" s="420"/>
      <c r="CF11" s="420"/>
      <c r="CG11" s="432"/>
      <c r="CH11" s="444">
        <v>0</v>
      </c>
      <c r="CI11" s="456"/>
      <c r="CJ11" s="456"/>
      <c r="CK11" s="456"/>
      <c r="CL11" s="682"/>
      <c r="CM11" s="444">
        <v>17</v>
      </c>
      <c r="CN11" s="456"/>
      <c r="CO11" s="456"/>
      <c r="CP11" s="456"/>
      <c r="CQ11" s="682"/>
      <c r="CR11" s="444">
        <v>10</v>
      </c>
      <c r="CS11" s="456"/>
      <c r="CT11" s="456"/>
      <c r="CU11" s="456"/>
      <c r="CV11" s="682"/>
      <c r="CW11" s="444" t="s">
        <v>203</v>
      </c>
      <c r="CX11" s="456"/>
      <c r="CY11" s="456"/>
      <c r="CZ11" s="456"/>
      <c r="DA11" s="682"/>
      <c r="DB11" s="444" t="s">
        <v>203</v>
      </c>
      <c r="DC11" s="456"/>
      <c r="DD11" s="456"/>
      <c r="DE11" s="456"/>
      <c r="DF11" s="682"/>
      <c r="DG11" s="444" t="s">
        <v>203</v>
      </c>
      <c r="DH11" s="456"/>
      <c r="DI11" s="456"/>
      <c r="DJ11" s="456"/>
      <c r="DK11" s="682"/>
      <c r="DL11" s="444" t="s">
        <v>203</v>
      </c>
      <c r="DM11" s="456"/>
      <c r="DN11" s="456"/>
      <c r="DO11" s="456"/>
      <c r="DP11" s="682"/>
      <c r="DQ11" s="444" t="s">
        <v>203</v>
      </c>
      <c r="DR11" s="456"/>
      <c r="DS11" s="456"/>
      <c r="DT11" s="456"/>
      <c r="DU11" s="682"/>
      <c r="DV11" s="400"/>
      <c r="DW11" s="420"/>
      <c r="DX11" s="420"/>
      <c r="DY11" s="420"/>
      <c r="DZ11" s="718"/>
      <c r="EA11" s="576"/>
    </row>
    <row r="12" spans="1:131" s="364" customFormat="1" ht="26.25" customHeight="1">
      <c r="A12" s="373">
        <v>6</v>
      </c>
      <c r="B12" s="400" t="s">
        <v>451</v>
      </c>
      <c r="C12" s="420"/>
      <c r="D12" s="420"/>
      <c r="E12" s="420"/>
      <c r="F12" s="420"/>
      <c r="G12" s="420"/>
      <c r="H12" s="420"/>
      <c r="I12" s="420"/>
      <c r="J12" s="420"/>
      <c r="K12" s="420"/>
      <c r="L12" s="420"/>
      <c r="M12" s="420"/>
      <c r="N12" s="420"/>
      <c r="O12" s="420"/>
      <c r="P12" s="432"/>
      <c r="Q12" s="438">
        <v>15653</v>
      </c>
      <c r="R12" s="450"/>
      <c r="S12" s="450"/>
      <c r="T12" s="450"/>
      <c r="U12" s="450"/>
      <c r="V12" s="450">
        <v>15653</v>
      </c>
      <c r="W12" s="450"/>
      <c r="X12" s="450"/>
      <c r="Y12" s="450"/>
      <c r="Z12" s="450"/>
      <c r="AA12" s="450" t="s">
        <v>203</v>
      </c>
      <c r="AB12" s="450"/>
      <c r="AC12" s="450"/>
      <c r="AD12" s="450"/>
      <c r="AE12" s="461"/>
      <c r="AF12" s="507" t="s">
        <v>203</v>
      </c>
      <c r="AG12" s="456"/>
      <c r="AH12" s="456"/>
      <c r="AI12" s="456"/>
      <c r="AJ12" s="525"/>
      <c r="AK12" s="460" t="s">
        <v>203</v>
      </c>
      <c r="AL12" s="450"/>
      <c r="AM12" s="450"/>
      <c r="AN12" s="450"/>
      <c r="AO12" s="450"/>
      <c r="AP12" s="450" t="s">
        <v>203</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553</v>
      </c>
      <c r="BT12" s="420"/>
      <c r="BU12" s="420"/>
      <c r="BV12" s="420"/>
      <c r="BW12" s="420"/>
      <c r="BX12" s="420"/>
      <c r="BY12" s="420"/>
      <c r="BZ12" s="420"/>
      <c r="CA12" s="420"/>
      <c r="CB12" s="420"/>
      <c r="CC12" s="420"/>
      <c r="CD12" s="420"/>
      <c r="CE12" s="420"/>
      <c r="CF12" s="420"/>
      <c r="CG12" s="432"/>
      <c r="CH12" s="444">
        <v>1</v>
      </c>
      <c r="CI12" s="456"/>
      <c r="CJ12" s="456"/>
      <c r="CK12" s="456"/>
      <c r="CL12" s="682"/>
      <c r="CM12" s="444">
        <v>35</v>
      </c>
      <c r="CN12" s="456"/>
      <c r="CO12" s="456"/>
      <c r="CP12" s="456"/>
      <c r="CQ12" s="682"/>
      <c r="CR12" s="444">
        <v>55</v>
      </c>
      <c r="CS12" s="456"/>
      <c r="CT12" s="456"/>
      <c r="CU12" s="456"/>
      <c r="CV12" s="682"/>
      <c r="CW12" s="444" t="s">
        <v>203</v>
      </c>
      <c r="CX12" s="456"/>
      <c r="CY12" s="456"/>
      <c r="CZ12" s="456"/>
      <c r="DA12" s="682"/>
      <c r="DB12" s="444" t="s">
        <v>203</v>
      </c>
      <c r="DC12" s="456"/>
      <c r="DD12" s="456"/>
      <c r="DE12" s="456"/>
      <c r="DF12" s="682"/>
      <c r="DG12" s="444" t="s">
        <v>203</v>
      </c>
      <c r="DH12" s="456"/>
      <c r="DI12" s="456"/>
      <c r="DJ12" s="456"/>
      <c r="DK12" s="682"/>
      <c r="DL12" s="444" t="s">
        <v>203</v>
      </c>
      <c r="DM12" s="456"/>
      <c r="DN12" s="456"/>
      <c r="DO12" s="456"/>
      <c r="DP12" s="682"/>
      <c r="DQ12" s="444" t="s">
        <v>203</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207</v>
      </c>
      <c r="BT13" s="420"/>
      <c r="BU13" s="420"/>
      <c r="BV13" s="420"/>
      <c r="BW13" s="420"/>
      <c r="BX13" s="420"/>
      <c r="BY13" s="420"/>
      <c r="BZ13" s="420"/>
      <c r="CA13" s="420"/>
      <c r="CB13" s="420"/>
      <c r="CC13" s="420"/>
      <c r="CD13" s="420"/>
      <c r="CE13" s="420"/>
      <c r="CF13" s="420"/>
      <c r="CG13" s="432"/>
      <c r="CH13" s="444">
        <v>-8</v>
      </c>
      <c r="CI13" s="456"/>
      <c r="CJ13" s="456"/>
      <c r="CK13" s="456"/>
      <c r="CL13" s="682"/>
      <c r="CM13" s="444">
        <v>8</v>
      </c>
      <c r="CN13" s="456"/>
      <c r="CO13" s="456"/>
      <c r="CP13" s="456"/>
      <c r="CQ13" s="682"/>
      <c r="CR13" s="444">
        <v>9</v>
      </c>
      <c r="CS13" s="456"/>
      <c r="CT13" s="456"/>
      <c r="CU13" s="456"/>
      <c r="CV13" s="682"/>
      <c r="CW13" s="444">
        <v>0</v>
      </c>
      <c r="CX13" s="456"/>
      <c r="CY13" s="456"/>
      <c r="CZ13" s="456"/>
      <c r="DA13" s="682"/>
      <c r="DB13" s="444" t="s">
        <v>203</v>
      </c>
      <c r="DC13" s="456"/>
      <c r="DD13" s="456"/>
      <c r="DE13" s="456"/>
      <c r="DF13" s="682"/>
      <c r="DG13" s="444" t="s">
        <v>203</v>
      </c>
      <c r="DH13" s="456"/>
      <c r="DI13" s="456"/>
      <c r="DJ13" s="456"/>
      <c r="DK13" s="682"/>
      <c r="DL13" s="444" t="s">
        <v>203</v>
      </c>
      <c r="DM13" s="456"/>
      <c r="DN13" s="456"/>
      <c r="DO13" s="456"/>
      <c r="DP13" s="682"/>
      <c r="DQ13" s="444" t="s">
        <v>203</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494</v>
      </c>
      <c r="BT14" s="420"/>
      <c r="BU14" s="420"/>
      <c r="BV14" s="420"/>
      <c r="BW14" s="420"/>
      <c r="BX14" s="420"/>
      <c r="BY14" s="420"/>
      <c r="BZ14" s="420"/>
      <c r="CA14" s="420"/>
      <c r="CB14" s="420"/>
      <c r="CC14" s="420"/>
      <c r="CD14" s="420"/>
      <c r="CE14" s="420"/>
      <c r="CF14" s="420"/>
      <c r="CG14" s="432"/>
      <c r="CH14" s="444">
        <v>0</v>
      </c>
      <c r="CI14" s="456"/>
      <c r="CJ14" s="456"/>
      <c r="CK14" s="456"/>
      <c r="CL14" s="682"/>
      <c r="CM14" s="444">
        <v>57</v>
      </c>
      <c r="CN14" s="456"/>
      <c r="CO14" s="456"/>
      <c r="CP14" s="456"/>
      <c r="CQ14" s="682"/>
      <c r="CR14" s="444">
        <v>50</v>
      </c>
      <c r="CS14" s="456"/>
      <c r="CT14" s="456"/>
      <c r="CU14" s="456"/>
      <c r="CV14" s="682"/>
      <c r="CW14" s="444" t="s">
        <v>203</v>
      </c>
      <c r="CX14" s="456"/>
      <c r="CY14" s="456"/>
      <c r="CZ14" s="456"/>
      <c r="DA14" s="682"/>
      <c r="DB14" s="444" t="s">
        <v>203</v>
      </c>
      <c r="DC14" s="456"/>
      <c r="DD14" s="456"/>
      <c r="DE14" s="456"/>
      <c r="DF14" s="682"/>
      <c r="DG14" s="444" t="s">
        <v>203</v>
      </c>
      <c r="DH14" s="456"/>
      <c r="DI14" s="456"/>
      <c r="DJ14" s="456"/>
      <c r="DK14" s="682"/>
      <c r="DL14" s="444" t="s">
        <v>203</v>
      </c>
      <c r="DM14" s="456"/>
      <c r="DN14" s="456"/>
      <c r="DO14" s="456"/>
      <c r="DP14" s="682"/>
      <c r="DQ14" s="444" t="s">
        <v>203</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554</v>
      </c>
      <c r="BT15" s="420"/>
      <c r="BU15" s="420"/>
      <c r="BV15" s="420"/>
      <c r="BW15" s="420"/>
      <c r="BX15" s="420"/>
      <c r="BY15" s="420"/>
      <c r="BZ15" s="420"/>
      <c r="CA15" s="420"/>
      <c r="CB15" s="420"/>
      <c r="CC15" s="420"/>
      <c r="CD15" s="420"/>
      <c r="CE15" s="420"/>
      <c r="CF15" s="420"/>
      <c r="CG15" s="432"/>
      <c r="CH15" s="444">
        <v>0</v>
      </c>
      <c r="CI15" s="456"/>
      <c r="CJ15" s="456"/>
      <c r="CK15" s="456"/>
      <c r="CL15" s="682"/>
      <c r="CM15" s="444">
        <v>4</v>
      </c>
      <c r="CN15" s="456"/>
      <c r="CO15" s="456"/>
      <c r="CP15" s="456"/>
      <c r="CQ15" s="682"/>
      <c r="CR15" s="444">
        <v>3</v>
      </c>
      <c r="CS15" s="456"/>
      <c r="CT15" s="456"/>
      <c r="CU15" s="456"/>
      <c r="CV15" s="682"/>
      <c r="CW15" s="444" t="s">
        <v>203</v>
      </c>
      <c r="CX15" s="456"/>
      <c r="CY15" s="456"/>
      <c r="CZ15" s="456"/>
      <c r="DA15" s="682"/>
      <c r="DB15" s="444" t="s">
        <v>203</v>
      </c>
      <c r="DC15" s="456"/>
      <c r="DD15" s="456"/>
      <c r="DE15" s="456"/>
      <c r="DF15" s="682"/>
      <c r="DG15" s="444" t="s">
        <v>203</v>
      </c>
      <c r="DH15" s="456"/>
      <c r="DI15" s="456"/>
      <c r="DJ15" s="456"/>
      <c r="DK15" s="682"/>
      <c r="DL15" s="444" t="s">
        <v>203</v>
      </c>
      <c r="DM15" s="456"/>
      <c r="DN15" s="456"/>
      <c r="DO15" s="456"/>
      <c r="DP15" s="682"/>
      <c r="DQ15" s="444" t="s">
        <v>203</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555</v>
      </c>
      <c r="BT16" s="420"/>
      <c r="BU16" s="420"/>
      <c r="BV16" s="420"/>
      <c r="BW16" s="420"/>
      <c r="BX16" s="420"/>
      <c r="BY16" s="420"/>
      <c r="BZ16" s="420"/>
      <c r="CA16" s="420"/>
      <c r="CB16" s="420"/>
      <c r="CC16" s="420"/>
      <c r="CD16" s="420"/>
      <c r="CE16" s="420"/>
      <c r="CF16" s="420"/>
      <c r="CG16" s="432"/>
      <c r="CH16" s="444" t="s">
        <v>203</v>
      </c>
      <c r="CI16" s="456"/>
      <c r="CJ16" s="456"/>
      <c r="CK16" s="456"/>
      <c r="CL16" s="682"/>
      <c r="CM16" s="444">
        <v>51</v>
      </c>
      <c r="CN16" s="456"/>
      <c r="CO16" s="456"/>
      <c r="CP16" s="456"/>
      <c r="CQ16" s="682"/>
      <c r="CR16" s="444">
        <v>50</v>
      </c>
      <c r="CS16" s="456"/>
      <c r="CT16" s="456"/>
      <c r="CU16" s="456"/>
      <c r="CV16" s="682"/>
      <c r="CW16" s="444">
        <v>50</v>
      </c>
      <c r="CX16" s="456"/>
      <c r="CY16" s="456"/>
      <c r="CZ16" s="456"/>
      <c r="DA16" s="682"/>
      <c r="DB16" s="444" t="s">
        <v>203</v>
      </c>
      <c r="DC16" s="456"/>
      <c r="DD16" s="456"/>
      <c r="DE16" s="456"/>
      <c r="DF16" s="682"/>
      <c r="DG16" s="444" t="s">
        <v>203</v>
      </c>
      <c r="DH16" s="456"/>
      <c r="DI16" s="456"/>
      <c r="DJ16" s="456"/>
      <c r="DK16" s="682"/>
      <c r="DL16" s="444" t="s">
        <v>203</v>
      </c>
      <c r="DM16" s="456"/>
      <c r="DN16" s="456"/>
      <c r="DO16" s="456"/>
      <c r="DP16" s="682"/>
      <c r="DQ16" s="444" t="s">
        <v>203</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556</v>
      </c>
      <c r="BT17" s="420"/>
      <c r="BU17" s="420"/>
      <c r="BV17" s="420"/>
      <c r="BW17" s="420"/>
      <c r="BX17" s="420"/>
      <c r="BY17" s="420"/>
      <c r="BZ17" s="420"/>
      <c r="CA17" s="420"/>
      <c r="CB17" s="420"/>
      <c r="CC17" s="420"/>
      <c r="CD17" s="420"/>
      <c r="CE17" s="420"/>
      <c r="CF17" s="420"/>
      <c r="CG17" s="432"/>
      <c r="CH17" s="444">
        <v>54</v>
      </c>
      <c r="CI17" s="456"/>
      <c r="CJ17" s="456"/>
      <c r="CK17" s="456"/>
      <c r="CL17" s="682"/>
      <c r="CM17" s="444">
        <v>6756</v>
      </c>
      <c r="CN17" s="456"/>
      <c r="CO17" s="456"/>
      <c r="CP17" s="456"/>
      <c r="CQ17" s="682"/>
      <c r="CR17" s="444">
        <v>5872</v>
      </c>
      <c r="CS17" s="456"/>
      <c r="CT17" s="456"/>
      <c r="CU17" s="456"/>
      <c r="CV17" s="682"/>
      <c r="CW17" s="444">
        <v>1025</v>
      </c>
      <c r="CX17" s="456"/>
      <c r="CY17" s="456"/>
      <c r="CZ17" s="456"/>
      <c r="DA17" s="682"/>
      <c r="DB17" s="444" t="s">
        <v>203</v>
      </c>
      <c r="DC17" s="456"/>
      <c r="DD17" s="456"/>
      <c r="DE17" s="456"/>
      <c r="DF17" s="682"/>
      <c r="DG17" s="444" t="s">
        <v>203</v>
      </c>
      <c r="DH17" s="456"/>
      <c r="DI17" s="456"/>
      <c r="DJ17" s="456"/>
      <c r="DK17" s="682"/>
      <c r="DL17" s="444" t="s">
        <v>203</v>
      </c>
      <c r="DM17" s="456"/>
      <c r="DN17" s="456"/>
      <c r="DO17" s="456"/>
      <c r="DP17" s="682"/>
      <c r="DQ17" s="444" t="s">
        <v>203</v>
      </c>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t="s">
        <v>557</v>
      </c>
      <c r="BT18" s="420"/>
      <c r="BU18" s="420"/>
      <c r="BV18" s="420"/>
      <c r="BW18" s="420"/>
      <c r="BX18" s="420"/>
      <c r="BY18" s="420"/>
      <c r="BZ18" s="420"/>
      <c r="CA18" s="420"/>
      <c r="CB18" s="420"/>
      <c r="CC18" s="420"/>
      <c r="CD18" s="420"/>
      <c r="CE18" s="420"/>
      <c r="CF18" s="420"/>
      <c r="CG18" s="432"/>
      <c r="CH18" s="444">
        <v>-492</v>
      </c>
      <c r="CI18" s="456"/>
      <c r="CJ18" s="456"/>
      <c r="CK18" s="456"/>
      <c r="CL18" s="682"/>
      <c r="CM18" s="444">
        <v>362</v>
      </c>
      <c r="CN18" s="456"/>
      <c r="CO18" s="456"/>
      <c r="CP18" s="456"/>
      <c r="CQ18" s="682"/>
      <c r="CR18" s="444">
        <v>712</v>
      </c>
      <c r="CS18" s="456"/>
      <c r="CT18" s="456"/>
      <c r="CU18" s="456"/>
      <c r="CV18" s="682"/>
      <c r="CW18" s="444">
        <v>733</v>
      </c>
      <c r="CX18" s="456"/>
      <c r="CY18" s="456"/>
      <c r="CZ18" s="456"/>
      <c r="DA18" s="682"/>
      <c r="DB18" s="444">
        <v>3966</v>
      </c>
      <c r="DC18" s="456"/>
      <c r="DD18" s="456"/>
      <c r="DE18" s="456"/>
      <c r="DF18" s="682"/>
      <c r="DG18" s="444" t="s">
        <v>203</v>
      </c>
      <c r="DH18" s="456"/>
      <c r="DI18" s="456"/>
      <c r="DJ18" s="456"/>
      <c r="DK18" s="682"/>
      <c r="DL18" s="444" t="s">
        <v>203</v>
      </c>
      <c r="DM18" s="456"/>
      <c r="DN18" s="456"/>
      <c r="DO18" s="456"/>
      <c r="DP18" s="682"/>
      <c r="DQ18" s="444" t="s">
        <v>203</v>
      </c>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t="s">
        <v>70</v>
      </c>
      <c r="BT19" s="420"/>
      <c r="BU19" s="420"/>
      <c r="BV19" s="420"/>
      <c r="BW19" s="420"/>
      <c r="BX19" s="420"/>
      <c r="BY19" s="420"/>
      <c r="BZ19" s="420"/>
      <c r="CA19" s="420"/>
      <c r="CB19" s="420"/>
      <c r="CC19" s="420"/>
      <c r="CD19" s="420"/>
      <c r="CE19" s="420"/>
      <c r="CF19" s="420"/>
      <c r="CG19" s="432"/>
      <c r="CH19" s="444">
        <v>-5</v>
      </c>
      <c r="CI19" s="456"/>
      <c r="CJ19" s="456"/>
      <c r="CK19" s="456"/>
      <c r="CL19" s="682"/>
      <c r="CM19" s="444">
        <v>10</v>
      </c>
      <c r="CN19" s="456"/>
      <c r="CO19" s="456"/>
      <c r="CP19" s="456"/>
      <c r="CQ19" s="682"/>
      <c r="CR19" s="444">
        <v>5</v>
      </c>
      <c r="CS19" s="456"/>
      <c r="CT19" s="456"/>
      <c r="CU19" s="456"/>
      <c r="CV19" s="682"/>
      <c r="CW19" s="444" t="s">
        <v>203</v>
      </c>
      <c r="CX19" s="456"/>
      <c r="CY19" s="456"/>
      <c r="CZ19" s="456"/>
      <c r="DA19" s="682"/>
      <c r="DB19" s="444" t="s">
        <v>203</v>
      </c>
      <c r="DC19" s="456"/>
      <c r="DD19" s="456"/>
      <c r="DE19" s="456"/>
      <c r="DF19" s="682"/>
      <c r="DG19" s="444" t="s">
        <v>203</v>
      </c>
      <c r="DH19" s="456"/>
      <c r="DI19" s="456"/>
      <c r="DJ19" s="456"/>
      <c r="DK19" s="682"/>
      <c r="DL19" s="444" t="s">
        <v>203</v>
      </c>
      <c r="DM19" s="456"/>
      <c r="DN19" s="456"/>
      <c r="DO19" s="456"/>
      <c r="DP19" s="682"/>
      <c r="DQ19" s="444" t="s">
        <v>203</v>
      </c>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t="s">
        <v>334</v>
      </c>
      <c r="BT20" s="420"/>
      <c r="BU20" s="420"/>
      <c r="BV20" s="420"/>
      <c r="BW20" s="420"/>
      <c r="BX20" s="420"/>
      <c r="BY20" s="420"/>
      <c r="BZ20" s="420"/>
      <c r="CA20" s="420"/>
      <c r="CB20" s="420"/>
      <c r="CC20" s="420"/>
      <c r="CD20" s="420"/>
      <c r="CE20" s="420"/>
      <c r="CF20" s="420"/>
      <c r="CG20" s="432"/>
      <c r="CH20" s="444">
        <v>-2</v>
      </c>
      <c r="CI20" s="456"/>
      <c r="CJ20" s="456"/>
      <c r="CK20" s="456"/>
      <c r="CL20" s="682"/>
      <c r="CM20" s="444">
        <v>11665</v>
      </c>
      <c r="CN20" s="456"/>
      <c r="CO20" s="456"/>
      <c r="CP20" s="456"/>
      <c r="CQ20" s="682"/>
      <c r="CR20" s="444">
        <v>1</v>
      </c>
      <c r="CS20" s="456"/>
      <c r="CT20" s="456"/>
      <c r="CU20" s="456"/>
      <c r="CV20" s="682"/>
      <c r="CW20" s="444">
        <v>0</v>
      </c>
      <c r="CX20" s="456"/>
      <c r="CY20" s="456"/>
      <c r="CZ20" s="456"/>
      <c r="DA20" s="682"/>
      <c r="DB20" s="444" t="s">
        <v>203</v>
      </c>
      <c r="DC20" s="456"/>
      <c r="DD20" s="456"/>
      <c r="DE20" s="456"/>
      <c r="DF20" s="682"/>
      <c r="DG20" s="444" t="s">
        <v>203</v>
      </c>
      <c r="DH20" s="456"/>
      <c r="DI20" s="456"/>
      <c r="DJ20" s="456"/>
      <c r="DK20" s="682"/>
      <c r="DL20" s="444" t="s">
        <v>203</v>
      </c>
      <c r="DM20" s="456"/>
      <c r="DN20" s="456"/>
      <c r="DO20" s="456"/>
      <c r="DP20" s="682"/>
      <c r="DQ20" s="444" t="s">
        <v>203</v>
      </c>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254</v>
      </c>
      <c r="B23" s="401" t="s">
        <v>309</v>
      </c>
      <c r="C23" s="421"/>
      <c r="D23" s="421"/>
      <c r="E23" s="421"/>
      <c r="F23" s="421"/>
      <c r="G23" s="421"/>
      <c r="H23" s="421"/>
      <c r="I23" s="421"/>
      <c r="J23" s="421"/>
      <c r="K23" s="421"/>
      <c r="L23" s="421"/>
      <c r="M23" s="421"/>
      <c r="N23" s="421"/>
      <c r="O23" s="421"/>
      <c r="P23" s="433"/>
      <c r="Q23" s="440">
        <v>162280</v>
      </c>
      <c r="R23" s="452"/>
      <c r="S23" s="452"/>
      <c r="T23" s="452"/>
      <c r="U23" s="452"/>
      <c r="V23" s="452">
        <v>156028</v>
      </c>
      <c r="W23" s="452"/>
      <c r="X23" s="452"/>
      <c r="Y23" s="452"/>
      <c r="Z23" s="452"/>
      <c r="AA23" s="452">
        <f>+Q23-V23</f>
        <v>6252</v>
      </c>
      <c r="AB23" s="452"/>
      <c r="AC23" s="452"/>
      <c r="AD23" s="452"/>
      <c r="AE23" s="494"/>
      <c r="AF23" s="508">
        <v>4189</v>
      </c>
      <c r="AG23" s="452"/>
      <c r="AH23" s="452"/>
      <c r="AI23" s="452"/>
      <c r="AJ23" s="526"/>
      <c r="AK23" s="534"/>
      <c r="AL23" s="455"/>
      <c r="AM23" s="455"/>
      <c r="AN23" s="455"/>
      <c r="AO23" s="455"/>
      <c r="AP23" s="452">
        <v>138632</v>
      </c>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162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465</v>
      </c>
      <c r="R26" s="447"/>
      <c r="S26" s="447"/>
      <c r="T26" s="447"/>
      <c r="U26" s="458"/>
      <c r="V26" s="435" t="s">
        <v>466</v>
      </c>
      <c r="W26" s="447"/>
      <c r="X26" s="447"/>
      <c r="Y26" s="447"/>
      <c r="Z26" s="458"/>
      <c r="AA26" s="435" t="s">
        <v>467</v>
      </c>
      <c r="AB26" s="447"/>
      <c r="AC26" s="447"/>
      <c r="AD26" s="447"/>
      <c r="AE26" s="447"/>
      <c r="AF26" s="509" t="s">
        <v>250</v>
      </c>
      <c r="AG26" s="520"/>
      <c r="AH26" s="520"/>
      <c r="AI26" s="520"/>
      <c r="AJ26" s="527"/>
      <c r="AK26" s="447" t="s">
        <v>396</v>
      </c>
      <c r="AL26" s="447"/>
      <c r="AM26" s="447"/>
      <c r="AN26" s="447"/>
      <c r="AO26" s="458"/>
      <c r="AP26" s="435" t="s">
        <v>364</v>
      </c>
      <c r="AQ26" s="447"/>
      <c r="AR26" s="447"/>
      <c r="AS26" s="447"/>
      <c r="AT26" s="458"/>
      <c r="AU26" s="435" t="s">
        <v>468</v>
      </c>
      <c r="AV26" s="447"/>
      <c r="AW26" s="447"/>
      <c r="AX26" s="447"/>
      <c r="AY26" s="458"/>
      <c r="AZ26" s="435" t="s">
        <v>461</v>
      </c>
      <c r="BA26" s="447"/>
      <c r="BB26" s="447"/>
      <c r="BC26" s="447"/>
      <c r="BD26" s="458"/>
      <c r="BE26" s="435" t="s">
        <v>454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469</v>
      </c>
      <c r="C28" s="419"/>
      <c r="D28" s="419"/>
      <c r="E28" s="419"/>
      <c r="F28" s="419"/>
      <c r="G28" s="419"/>
      <c r="H28" s="419"/>
      <c r="I28" s="419"/>
      <c r="J28" s="419"/>
      <c r="K28" s="419"/>
      <c r="L28" s="419"/>
      <c r="M28" s="419"/>
      <c r="N28" s="419"/>
      <c r="O28" s="419"/>
      <c r="P28" s="431"/>
      <c r="Q28" s="441">
        <v>30086</v>
      </c>
      <c r="R28" s="453"/>
      <c r="S28" s="453"/>
      <c r="T28" s="453"/>
      <c r="U28" s="453"/>
      <c r="V28" s="453">
        <v>29546</v>
      </c>
      <c r="W28" s="453"/>
      <c r="X28" s="453"/>
      <c r="Y28" s="453"/>
      <c r="Z28" s="453"/>
      <c r="AA28" s="453">
        <f>+Q28-V28</f>
        <v>540</v>
      </c>
      <c r="AB28" s="453"/>
      <c r="AC28" s="453"/>
      <c r="AD28" s="453"/>
      <c r="AE28" s="495"/>
      <c r="AF28" s="511">
        <v>540</v>
      </c>
      <c r="AG28" s="453"/>
      <c r="AH28" s="453"/>
      <c r="AI28" s="453"/>
      <c r="AJ28" s="529"/>
      <c r="AK28" s="535">
        <v>2631</v>
      </c>
      <c r="AL28" s="453"/>
      <c r="AM28" s="453"/>
      <c r="AN28" s="453"/>
      <c r="AO28" s="453"/>
      <c r="AP28" s="453" t="s">
        <v>203</v>
      </c>
      <c r="AQ28" s="453"/>
      <c r="AR28" s="453"/>
      <c r="AS28" s="453"/>
      <c r="AT28" s="453"/>
      <c r="AU28" s="453" t="s">
        <v>203</v>
      </c>
      <c r="AV28" s="453"/>
      <c r="AW28" s="453"/>
      <c r="AX28" s="453"/>
      <c r="AY28" s="453"/>
      <c r="AZ28" s="596" t="s">
        <v>203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29081</v>
      </c>
      <c r="R29" s="450"/>
      <c r="S29" s="450"/>
      <c r="T29" s="450"/>
      <c r="U29" s="450"/>
      <c r="V29" s="450">
        <v>28634</v>
      </c>
      <c r="W29" s="450"/>
      <c r="X29" s="450"/>
      <c r="Y29" s="450"/>
      <c r="Z29" s="450"/>
      <c r="AA29" s="450">
        <v>446</v>
      </c>
      <c r="AB29" s="450"/>
      <c r="AC29" s="450"/>
      <c r="AD29" s="450"/>
      <c r="AE29" s="461"/>
      <c r="AF29" s="507">
        <v>446</v>
      </c>
      <c r="AG29" s="456"/>
      <c r="AH29" s="456"/>
      <c r="AI29" s="456"/>
      <c r="AJ29" s="525"/>
      <c r="AK29" s="460">
        <v>4394</v>
      </c>
      <c r="AL29" s="450"/>
      <c r="AM29" s="450"/>
      <c r="AN29" s="450"/>
      <c r="AO29" s="450"/>
      <c r="AP29" s="450" t="s">
        <v>203</v>
      </c>
      <c r="AQ29" s="450"/>
      <c r="AR29" s="450"/>
      <c r="AS29" s="450"/>
      <c r="AT29" s="450"/>
      <c r="AU29" s="450" t="s">
        <v>203</v>
      </c>
      <c r="AV29" s="450"/>
      <c r="AW29" s="450"/>
      <c r="AX29" s="450"/>
      <c r="AY29" s="450"/>
      <c r="AZ29" s="597" t="s">
        <v>203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5965</v>
      </c>
      <c r="R30" s="450"/>
      <c r="S30" s="450"/>
      <c r="T30" s="450"/>
      <c r="U30" s="450"/>
      <c r="V30" s="450">
        <v>5771</v>
      </c>
      <c r="W30" s="450"/>
      <c r="X30" s="450"/>
      <c r="Y30" s="450"/>
      <c r="Z30" s="450"/>
      <c r="AA30" s="450">
        <f>+Q30-V30</f>
        <v>194</v>
      </c>
      <c r="AB30" s="450"/>
      <c r="AC30" s="450"/>
      <c r="AD30" s="450"/>
      <c r="AE30" s="461"/>
      <c r="AF30" s="507">
        <v>194</v>
      </c>
      <c r="AG30" s="456"/>
      <c r="AH30" s="456"/>
      <c r="AI30" s="456"/>
      <c r="AJ30" s="525"/>
      <c r="AK30" s="460">
        <v>1521</v>
      </c>
      <c r="AL30" s="450"/>
      <c r="AM30" s="450"/>
      <c r="AN30" s="450"/>
      <c r="AO30" s="450"/>
      <c r="AP30" s="450" t="s">
        <v>203</v>
      </c>
      <c r="AQ30" s="450"/>
      <c r="AR30" s="450"/>
      <c r="AS30" s="450"/>
      <c r="AT30" s="450"/>
      <c r="AU30" s="450" t="s">
        <v>203</v>
      </c>
      <c r="AV30" s="450"/>
      <c r="AW30" s="450"/>
      <c r="AX30" s="450"/>
      <c r="AY30" s="450"/>
      <c r="AZ30" s="597" t="s">
        <v>203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470</v>
      </c>
      <c r="C31" s="420"/>
      <c r="D31" s="420"/>
      <c r="E31" s="420"/>
      <c r="F31" s="420"/>
      <c r="G31" s="420"/>
      <c r="H31" s="420"/>
      <c r="I31" s="420"/>
      <c r="J31" s="420"/>
      <c r="K31" s="420"/>
      <c r="L31" s="420"/>
      <c r="M31" s="420"/>
      <c r="N31" s="420"/>
      <c r="O31" s="420"/>
      <c r="P31" s="432"/>
      <c r="Q31" s="438">
        <v>5876</v>
      </c>
      <c r="R31" s="450"/>
      <c r="S31" s="450"/>
      <c r="T31" s="450"/>
      <c r="U31" s="450"/>
      <c r="V31" s="450">
        <v>5687</v>
      </c>
      <c r="W31" s="450"/>
      <c r="X31" s="450"/>
      <c r="Y31" s="450"/>
      <c r="Z31" s="450"/>
      <c r="AA31" s="450">
        <f>+Q31-V31</f>
        <v>189</v>
      </c>
      <c r="AB31" s="450"/>
      <c r="AC31" s="450"/>
      <c r="AD31" s="450"/>
      <c r="AE31" s="461"/>
      <c r="AF31" s="507">
        <v>6650</v>
      </c>
      <c r="AG31" s="456"/>
      <c r="AH31" s="456"/>
      <c r="AI31" s="456"/>
      <c r="AJ31" s="525"/>
      <c r="AK31" s="460">
        <v>89</v>
      </c>
      <c r="AL31" s="450"/>
      <c r="AM31" s="450"/>
      <c r="AN31" s="450"/>
      <c r="AO31" s="450"/>
      <c r="AP31" s="450">
        <v>14735</v>
      </c>
      <c r="AQ31" s="450"/>
      <c r="AR31" s="450"/>
      <c r="AS31" s="450"/>
      <c r="AT31" s="450"/>
      <c r="AU31" s="450">
        <v>737</v>
      </c>
      <c r="AV31" s="450"/>
      <c r="AW31" s="450"/>
      <c r="AX31" s="450"/>
      <c r="AY31" s="450"/>
      <c r="AZ31" s="597" t="s">
        <v>203</v>
      </c>
      <c r="BA31" s="597"/>
      <c r="BB31" s="597"/>
      <c r="BC31" s="597"/>
      <c r="BD31" s="597"/>
      <c r="BE31" s="565" t="s">
        <v>471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264</v>
      </c>
      <c r="C32" s="420"/>
      <c r="D32" s="420"/>
      <c r="E32" s="420"/>
      <c r="F32" s="420"/>
      <c r="G32" s="420"/>
      <c r="H32" s="420"/>
      <c r="I32" s="420"/>
      <c r="J32" s="420"/>
      <c r="K32" s="420"/>
      <c r="L32" s="420"/>
      <c r="M32" s="420"/>
      <c r="N32" s="420"/>
      <c r="O32" s="420"/>
      <c r="P32" s="432"/>
      <c r="Q32" s="438">
        <v>283</v>
      </c>
      <c r="R32" s="450"/>
      <c r="S32" s="450"/>
      <c r="T32" s="450"/>
      <c r="U32" s="450"/>
      <c r="V32" s="450">
        <v>253</v>
      </c>
      <c r="W32" s="450"/>
      <c r="X32" s="450"/>
      <c r="Y32" s="450"/>
      <c r="Z32" s="450"/>
      <c r="AA32" s="450">
        <f>+Q32-V32</f>
        <v>30</v>
      </c>
      <c r="AB32" s="450"/>
      <c r="AC32" s="450"/>
      <c r="AD32" s="450"/>
      <c r="AE32" s="461"/>
      <c r="AF32" s="507">
        <v>293</v>
      </c>
      <c r="AG32" s="456"/>
      <c r="AH32" s="456"/>
      <c r="AI32" s="456"/>
      <c r="AJ32" s="525"/>
      <c r="AK32" s="460" t="s">
        <v>203</v>
      </c>
      <c r="AL32" s="450"/>
      <c r="AM32" s="450"/>
      <c r="AN32" s="450"/>
      <c r="AO32" s="450"/>
      <c r="AP32" s="450">
        <v>42</v>
      </c>
      <c r="AQ32" s="450"/>
      <c r="AR32" s="450"/>
      <c r="AS32" s="450"/>
      <c r="AT32" s="450"/>
      <c r="AU32" s="450" t="s">
        <v>203</v>
      </c>
      <c r="AV32" s="450"/>
      <c r="AW32" s="450"/>
      <c r="AX32" s="450"/>
      <c r="AY32" s="450"/>
      <c r="AZ32" s="597" t="s">
        <v>203</v>
      </c>
      <c r="BA32" s="597"/>
      <c r="BB32" s="597"/>
      <c r="BC32" s="597"/>
      <c r="BD32" s="597"/>
      <c r="BE32" s="565" t="s">
        <v>471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357</v>
      </c>
      <c r="C33" s="420"/>
      <c r="D33" s="420"/>
      <c r="E33" s="420"/>
      <c r="F33" s="420"/>
      <c r="G33" s="420"/>
      <c r="H33" s="420"/>
      <c r="I33" s="420"/>
      <c r="J33" s="420"/>
      <c r="K33" s="420"/>
      <c r="L33" s="420"/>
      <c r="M33" s="420"/>
      <c r="N33" s="420"/>
      <c r="O33" s="420"/>
      <c r="P33" s="432"/>
      <c r="Q33" s="438">
        <v>7148</v>
      </c>
      <c r="R33" s="450"/>
      <c r="S33" s="450"/>
      <c r="T33" s="450"/>
      <c r="U33" s="450"/>
      <c r="V33" s="450">
        <v>6900</v>
      </c>
      <c r="W33" s="450"/>
      <c r="X33" s="450"/>
      <c r="Y33" s="450"/>
      <c r="Z33" s="450"/>
      <c r="AA33" s="450">
        <f>+Q33-V33</f>
        <v>248</v>
      </c>
      <c r="AB33" s="450"/>
      <c r="AC33" s="450"/>
      <c r="AD33" s="450"/>
      <c r="AE33" s="461"/>
      <c r="AF33" s="507">
        <v>1139</v>
      </c>
      <c r="AG33" s="456"/>
      <c r="AH33" s="456"/>
      <c r="AI33" s="456"/>
      <c r="AJ33" s="525"/>
      <c r="AK33" s="460">
        <v>2157</v>
      </c>
      <c r="AL33" s="450"/>
      <c r="AM33" s="450"/>
      <c r="AN33" s="450"/>
      <c r="AO33" s="450"/>
      <c r="AP33" s="450">
        <v>43604</v>
      </c>
      <c r="AQ33" s="450"/>
      <c r="AR33" s="450"/>
      <c r="AS33" s="450"/>
      <c r="AT33" s="450"/>
      <c r="AU33" s="450">
        <v>24767</v>
      </c>
      <c r="AV33" s="450"/>
      <c r="AW33" s="450"/>
      <c r="AX33" s="450"/>
      <c r="AY33" s="450"/>
      <c r="AZ33" s="597" t="s">
        <v>203</v>
      </c>
      <c r="BA33" s="597"/>
      <c r="BB33" s="597"/>
      <c r="BC33" s="597"/>
      <c r="BD33" s="597"/>
      <c r="BE33" s="565" t="s">
        <v>471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472</v>
      </c>
      <c r="C34" s="420"/>
      <c r="D34" s="420"/>
      <c r="E34" s="420"/>
      <c r="F34" s="420"/>
      <c r="G34" s="420"/>
      <c r="H34" s="420"/>
      <c r="I34" s="420"/>
      <c r="J34" s="420"/>
      <c r="K34" s="420"/>
      <c r="L34" s="420"/>
      <c r="M34" s="420"/>
      <c r="N34" s="420"/>
      <c r="O34" s="420"/>
      <c r="P34" s="432"/>
      <c r="Q34" s="438">
        <v>1301</v>
      </c>
      <c r="R34" s="450"/>
      <c r="S34" s="450"/>
      <c r="T34" s="450"/>
      <c r="U34" s="450"/>
      <c r="V34" s="450">
        <v>1177</v>
      </c>
      <c r="W34" s="450"/>
      <c r="X34" s="450"/>
      <c r="Y34" s="450"/>
      <c r="Z34" s="450"/>
      <c r="AA34" s="450">
        <v>125</v>
      </c>
      <c r="AB34" s="450"/>
      <c r="AC34" s="450"/>
      <c r="AD34" s="450"/>
      <c r="AE34" s="461"/>
      <c r="AF34" s="507">
        <v>78</v>
      </c>
      <c r="AG34" s="456"/>
      <c r="AH34" s="456"/>
      <c r="AI34" s="456"/>
      <c r="AJ34" s="525"/>
      <c r="AK34" s="460">
        <v>563</v>
      </c>
      <c r="AL34" s="450"/>
      <c r="AM34" s="450"/>
      <c r="AN34" s="450"/>
      <c r="AO34" s="450"/>
      <c r="AP34" s="450">
        <v>294</v>
      </c>
      <c r="AQ34" s="450"/>
      <c r="AR34" s="450"/>
      <c r="AS34" s="450"/>
      <c r="AT34" s="450"/>
      <c r="AU34" s="450">
        <v>208</v>
      </c>
      <c r="AV34" s="450"/>
      <c r="AW34" s="450"/>
      <c r="AX34" s="450"/>
      <c r="AY34" s="450"/>
      <c r="AZ34" s="597" t="s">
        <v>203</v>
      </c>
      <c r="BA34" s="597"/>
      <c r="BB34" s="597"/>
      <c r="BC34" s="597"/>
      <c r="BD34" s="597"/>
      <c r="BE34" s="565" t="s">
        <v>471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426</v>
      </c>
      <c r="C35" s="420"/>
      <c r="D35" s="420"/>
      <c r="E35" s="420"/>
      <c r="F35" s="420"/>
      <c r="G35" s="420"/>
      <c r="H35" s="420"/>
      <c r="I35" s="420"/>
      <c r="J35" s="420"/>
      <c r="K35" s="420"/>
      <c r="L35" s="420"/>
      <c r="M35" s="420"/>
      <c r="N35" s="420"/>
      <c r="O35" s="420"/>
      <c r="P35" s="432"/>
      <c r="Q35" s="438">
        <v>166862</v>
      </c>
      <c r="R35" s="450"/>
      <c r="S35" s="450"/>
      <c r="T35" s="450"/>
      <c r="U35" s="450"/>
      <c r="V35" s="450">
        <v>151661</v>
      </c>
      <c r="W35" s="450"/>
      <c r="X35" s="450"/>
      <c r="Y35" s="450"/>
      <c r="Z35" s="450"/>
      <c r="AA35" s="450">
        <v>15202</v>
      </c>
      <c r="AB35" s="450"/>
      <c r="AC35" s="450"/>
      <c r="AD35" s="450"/>
      <c r="AE35" s="461"/>
      <c r="AF35" s="507">
        <v>42606</v>
      </c>
      <c r="AG35" s="456"/>
      <c r="AH35" s="456"/>
      <c r="AI35" s="456"/>
      <c r="AJ35" s="525"/>
      <c r="AK35" s="460" t="s">
        <v>203</v>
      </c>
      <c r="AL35" s="450"/>
      <c r="AM35" s="450"/>
      <c r="AN35" s="450"/>
      <c r="AO35" s="450"/>
      <c r="AP35" s="450" t="s">
        <v>203</v>
      </c>
      <c r="AQ35" s="450"/>
      <c r="AR35" s="450"/>
      <c r="AS35" s="450"/>
      <c r="AT35" s="450"/>
      <c r="AU35" s="450" t="s">
        <v>203</v>
      </c>
      <c r="AV35" s="450"/>
      <c r="AW35" s="450"/>
      <c r="AX35" s="450"/>
      <c r="AY35" s="450"/>
      <c r="AZ35" s="597" t="s">
        <v>203</v>
      </c>
      <c r="BA35" s="597"/>
      <c r="BB35" s="597"/>
      <c r="BC35" s="597"/>
      <c r="BD35" s="597"/>
      <c r="BE35" s="565" t="s">
        <v>471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473</v>
      </c>
      <c r="C36" s="420"/>
      <c r="D36" s="420"/>
      <c r="E36" s="420"/>
      <c r="F36" s="420"/>
      <c r="G36" s="420"/>
      <c r="H36" s="420"/>
      <c r="I36" s="420"/>
      <c r="J36" s="420"/>
      <c r="K36" s="420"/>
      <c r="L36" s="420"/>
      <c r="M36" s="420"/>
      <c r="N36" s="420"/>
      <c r="O36" s="420"/>
      <c r="P36" s="432"/>
      <c r="Q36" s="438">
        <v>174</v>
      </c>
      <c r="R36" s="450"/>
      <c r="S36" s="450"/>
      <c r="T36" s="450"/>
      <c r="U36" s="450"/>
      <c r="V36" s="450">
        <v>162</v>
      </c>
      <c r="W36" s="450"/>
      <c r="X36" s="450"/>
      <c r="Y36" s="450"/>
      <c r="Z36" s="450"/>
      <c r="AA36" s="450">
        <f>+Q36-V36</f>
        <v>12</v>
      </c>
      <c r="AB36" s="450"/>
      <c r="AC36" s="450"/>
      <c r="AD36" s="450"/>
      <c r="AE36" s="461"/>
      <c r="AF36" s="507">
        <v>12</v>
      </c>
      <c r="AG36" s="456"/>
      <c r="AH36" s="456"/>
      <c r="AI36" s="456"/>
      <c r="AJ36" s="525"/>
      <c r="AK36" s="460">
        <v>17</v>
      </c>
      <c r="AL36" s="450"/>
      <c r="AM36" s="450"/>
      <c r="AN36" s="450"/>
      <c r="AO36" s="450"/>
      <c r="AP36" s="450">
        <v>210</v>
      </c>
      <c r="AQ36" s="450"/>
      <c r="AR36" s="450"/>
      <c r="AS36" s="450"/>
      <c r="AT36" s="450"/>
      <c r="AU36" s="450">
        <v>38</v>
      </c>
      <c r="AV36" s="450"/>
      <c r="AW36" s="450"/>
      <c r="AX36" s="450"/>
      <c r="AY36" s="450"/>
      <c r="AZ36" s="597" t="s">
        <v>203</v>
      </c>
      <c r="BA36" s="597"/>
      <c r="BB36" s="597"/>
      <c r="BC36" s="597"/>
      <c r="BD36" s="597"/>
      <c r="BE36" s="565" t="s">
        <v>21</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434</v>
      </c>
      <c r="C37" s="420"/>
      <c r="D37" s="420"/>
      <c r="E37" s="420"/>
      <c r="F37" s="420"/>
      <c r="G37" s="420"/>
      <c r="H37" s="420"/>
      <c r="I37" s="420"/>
      <c r="J37" s="420"/>
      <c r="K37" s="420"/>
      <c r="L37" s="420"/>
      <c r="M37" s="420"/>
      <c r="N37" s="420"/>
      <c r="O37" s="420"/>
      <c r="P37" s="432"/>
      <c r="Q37" s="438">
        <v>1052</v>
      </c>
      <c r="R37" s="450"/>
      <c r="S37" s="450"/>
      <c r="T37" s="450"/>
      <c r="U37" s="450"/>
      <c r="V37" s="450">
        <v>859</v>
      </c>
      <c r="W37" s="450"/>
      <c r="X37" s="450"/>
      <c r="Y37" s="450"/>
      <c r="Z37" s="450"/>
      <c r="AA37" s="450">
        <v>192</v>
      </c>
      <c r="AB37" s="450"/>
      <c r="AC37" s="450"/>
      <c r="AD37" s="450"/>
      <c r="AE37" s="461"/>
      <c r="AF37" s="507">
        <v>187</v>
      </c>
      <c r="AG37" s="456"/>
      <c r="AH37" s="456"/>
      <c r="AI37" s="456"/>
      <c r="AJ37" s="525"/>
      <c r="AK37" s="460">
        <v>283</v>
      </c>
      <c r="AL37" s="450"/>
      <c r="AM37" s="450"/>
      <c r="AN37" s="450"/>
      <c r="AO37" s="450"/>
      <c r="AP37" s="450">
        <v>477</v>
      </c>
      <c r="AQ37" s="450"/>
      <c r="AR37" s="450"/>
      <c r="AS37" s="450"/>
      <c r="AT37" s="450"/>
      <c r="AU37" s="450">
        <v>285</v>
      </c>
      <c r="AV37" s="450"/>
      <c r="AW37" s="450"/>
      <c r="AX37" s="450"/>
      <c r="AY37" s="450"/>
      <c r="AZ37" s="597" t="s">
        <v>203</v>
      </c>
      <c r="BA37" s="597"/>
      <c r="BB37" s="597"/>
      <c r="BC37" s="597"/>
      <c r="BD37" s="597"/>
      <c r="BE37" s="565" t="s">
        <v>21</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t="s">
        <v>449</v>
      </c>
      <c r="C38" s="420"/>
      <c r="D38" s="420"/>
      <c r="E38" s="420"/>
      <c r="F38" s="420"/>
      <c r="G38" s="420"/>
      <c r="H38" s="420"/>
      <c r="I38" s="420"/>
      <c r="J38" s="420"/>
      <c r="K38" s="420"/>
      <c r="L38" s="420"/>
      <c r="M38" s="420"/>
      <c r="N38" s="420"/>
      <c r="O38" s="420"/>
      <c r="P38" s="432"/>
      <c r="Q38" s="438">
        <v>270</v>
      </c>
      <c r="R38" s="450"/>
      <c r="S38" s="450"/>
      <c r="T38" s="450"/>
      <c r="U38" s="450"/>
      <c r="V38" s="450">
        <v>259</v>
      </c>
      <c r="W38" s="450"/>
      <c r="X38" s="450"/>
      <c r="Y38" s="450"/>
      <c r="Z38" s="450"/>
      <c r="AA38" s="450">
        <v>10</v>
      </c>
      <c r="AB38" s="450"/>
      <c r="AC38" s="450"/>
      <c r="AD38" s="450"/>
      <c r="AE38" s="461"/>
      <c r="AF38" s="507">
        <v>2</v>
      </c>
      <c r="AG38" s="456"/>
      <c r="AH38" s="456"/>
      <c r="AI38" s="456"/>
      <c r="AJ38" s="525"/>
      <c r="AK38" s="460">
        <v>84</v>
      </c>
      <c r="AL38" s="450"/>
      <c r="AM38" s="450"/>
      <c r="AN38" s="450"/>
      <c r="AO38" s="450"/>
      <c r="AP38" s="450">
        <v>212</v>
      </c>
      <c r="AQ38" s="450"/>
      <c r="AR38" s="450"/>
      <c r="AS38" s="450"/>
      <c r="AT38" s="450"/>
      <c r="AU38" s="450">
        <v>159</v>
      </c>
      <c r="AV38" s="450"/>
      <c r="AW38" s="450"/>
      <c r="AX38" s="450"/>
      <c r="AY38" s="450"/>
      <c r="AZ38" s="597" t="s">
        <v>203</v>
      </c>
      <c r="BA38" s="597"/>
      <c r="BB38" s="597"/>
      <c r="BC38" s="597"/>
      <c r="BD38" s="597"/>
      <c r="BE38" s="565" t="s">
        <v>21</v>
      </c>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t="s">
        <v>474</v>
      </c>
      <c r="C39" s="420"/>
      <c r="D39" s="420"/>
      <c r="E39" s="420"/>
      <c r="F39" s="420"/>
      <c r="G39" s="420"/>
      <c r="H39" s="420"/>
      <c r="I39" s="420"/>
      <c r="J39" s="420"/>
      <c r="K39" s="420"/>
      <c r="L39" s="420"/>
      <c r="M39" s="420"/>
      <c r="N39" s="420"/>
      <c r="O39" s="420"/>
      <c r="P39" s="432"/>
      <c r="Q39" s="438">
        <v>400</v>
      </c>
      <c r="R39" s="450"/>
      <c r="S39" s="450"/>
      <c r="T39" s="450"/>
      <c r="U39" s="450"/>
      <c r="V39" s="450">
        <v>398</v>
      </c>
      <c r="W39" s="450"/>
      <c r="X39" s="450"/>
      <c r="Y39" s="450"/>
      <c r="Z39" s="450"/>
      <c r="AA39" s="450">
        <f>+Q39-V39</f>
        <v>2</v>
      </c>
      <c r="AB39" s="450"/>
      <c r="AC39" s="450"/>
      <c r="AD39" s="450"/>
      <c r="AE39" s="461"/>
      <c r="AF39" s="507">
        <v>2</v>
      </c>
      <c r="AG39" s="456"/>
      <c r="AH39" s="456"/>
      <c r="AI39" s="456"/>
      <c r="AJ39" s="525"/>
      <c r="AK39" s="460">
        <v>235</v>
      </c>
      <c r="AL39" s="450"/>
      <c r="AM39" s="450"/>
      <c r="AN39" s="450"/>
      <c r="AO39" s="450"/>
      <c r="AP39" s="450">
        <v>890</v>
      </c>
      <c r="AQ39" s="450"/>
      <c r="AR39" s="450"/>
      <c r="AS39" s="450"/>
      <c r="AT39" s="450"/>
      <c r="AU39" s="450">
        <v>888</v>
      </c>
      <c r="AV39" s="450"/>
      <c r="AW39" s="450"/>
      <c r="AX39" s="450"/>
      <c r="AY39" s="450"/>
      <c r="AZ39" s="597" t="s">
        <v>203</v>
      </c>
      <c r="BA39" s="597"/>
      <c r="BB39" s="597"/>
      <c r="BC39" s="597"/>
      <c r="BD39" s="597"/>
      <c r="BE39" s="565" t="s">
        <v>21</v>
      </c>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t="s">
        <v>128</v>
      </c>
      <c r="C40" s="420"/>
      <c r="D40" s="420"/>
      <c r="E40" s="420"/>
      <c r="F40" s="420"/>
      <c r="G40" s="420"/>
      <c r="H40" s="420"/>
      <c r="I40" s="420"/>
      <c r="J40" s="420"/>
      <c r="K40" s="420"/>
      <c r="L40" s="420"/>
      <c r="M40" s="420"/>
      <c r="N40" s="420"/>
      <c r="O40" s="420"/>
      <c r="P40" s="432"/>
      <c r="Q40" s="438">
        <v>692</v>
      </c>
      <c r="R40" s="450"/>
      <c r="S40" s="450"/>
      <c r="T40" s="450"/>
      <c r="U40" s="450"/>
      <c r="V40" s="450">
        <v>2946</v>
      </c>
      <c r="W40" s="450"/>
      <c r="X40" s="450"/>
      <c r="Y40" s="450"/>
      <c r="Z40" s="450"/>
      <c r="AA40" s="450">
        <f>+Q40-V40</f>
        <v>-2254</v>
      </c>
      <c r="AB40" s="450"/>
      <c r="AC40" s="450"/>
      <c r="AD40" s="450"/>
      <c r="AE40" s="461"/>
      <c r="AF40" s="507" t="s">
        <v>203</v>
      </c>
      <c r="AG40" s="456"/>
      <c r="AH40" s="456"/>
      <c r="AI40" s="456"/>
      <c r="AJ40" s="525"/>
      <c r="AK40" s="460" t="s">
        <v>203</v>
      </c>
      <c r="AL40" s="450"/>
      <c r="AM40" s="450"/>
      <c r="AN40" s="450"/>
      <c r="AO40" s="450"/>
      <c r="AP40" s="450">
        <v>638</v>
      </c>
      <c r="AQ40" s="450"/>
      <c r="AR40" s="450"/>
      <c r="AS40" s="450"/>
      <c r="AT40" s="450"/>
      <c r="AU40" s="450" t="s">
        <v>203</v>
      </c>
      <c r="AV40" s="450"/>
      <c r="AW40" s="450"/>
      <c r="AX40" s="450"/>
      <c r="AY40" s="450"/>
      <c r="AZ40" s="597" t="s">
        <v>203</v>
      </c>
      <c r="BA40" s="597"/>
      <c r="BB40" s="597"/>
      <c r="BC40" s="597"/>
      <c r="BD40" s="597"/>
      <c r="BE40" s="565" t="s">
        <v>21</v>
      </c>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254</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52150</v>
      </c>
      <c r="AG63" s="452"/>
      <c r="AH63" s="452"/>
      <c r="AI63" s="452"/>
      <c r="AJ63" s="526"/>
      <c r="AK63" s="534"/>
      <c r="AL63" s="455"/>
      <c r="AM63" s="455"/>
      <c r="AN63" s="455"/>
      <c r="AO63" s="455"/>
      <c r="AP63" s="452">
        <v>61060</v>
      </c>
      <c r="AQ63" s="452"/>
      <c r="AR63" s="452"/>
      <c r="AS63" s="452"/>
      <c r="AT63" s="452"/>
      <c r="AU63" s="452">
        <v>27082</v>
      </c>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423</v>
      </c>
      <c r="B66" s="397"/>
      <c r="C66" s="397"/>
      <c r="D66" s="397"/>
      <c r="E66" s="397"/>
      <c r="F66" s="397"/>
      <c r="G66" s="397"/>
      <c r="H66" s="397"/>
      <c r="I66" s="397"/>
      <c r="J66" s="397"/>
      <c r="K66" s="397"/>
      <c r="L66" s="397"/>
      <c r="M66" s="397"/>
      <c r="N66" s="397"/>
      <c r="O66" s="397"/>
      <c r="P66" s="429"/>
      <c r="Q66" s="435" t="s">
        <v>465</v>
      </c>
      <c r="R66" s="447"/>
      <c r="S66" s="447"/>
      <c r="T66" s="447"/>
      <c r="U66" s="458"/>
      <c r="V66" s="435" t="s">
        <v>466</v>
      </c>
      <c r="W66" s="447"/>
      <c r="X66" s="447"/>
      <c r="Y66" s="447"/>
      <c r="Z66" s="458"/>
      <c r="AA66" s="435" t="s">
        <v>467</v>
      </c>
      <c r="AB66" s="447"/>
      <c r="AC66" s="447"/>
      <c r="AD66" s="447"/>
      <c r="AE66" s="458"/>
      <c r="AF66" s="512" t="s">
        <v>250</v>
      </c>
      <c r="AG66" s="520"/>
      <c r="AH66" s="520"/>
      <c r="AI66" s="520"/>
      <c r="AJ66" s="530"/>
      <c r="AK66" s="435" t="s">
        <v>396</v>
      </c>
      <c r="AL66" s="397"/>
      <c r="AM66" s="397"/>
      <c r="AN66" s="397"/>
      <c r="AO66" s="429"/>
      <c r="AP66" s="435" t="s">
        <v>364</v>
      </c>
      <c r="AQ66" s="447"/>
      <c r="AR66" s="447"/>
      <c r="AS66" s="447"/>
      <c r="AT66" s="458"/>
      <c r="AU66" s="435" t="s">
        <v>477</v>
      </c>
      <c r="AV66" s="447"/>
      <c r="AW66" s="447"/>
      <c r="AX66" s="447"/>
      <c r="AY66" s="458"/>
      <c r="AZ66" s="435" t="s">
        <v>454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424</v>
      </c>
      <c r="C68" s="419"/>
      <c r="D68" s="419"/>
      <c r="E68" s="419"/>
      <c r="F68" s="419"/>
      <c r="G68" s="419"/>
      <c r="H68" s="419"/>
      <c r="I68" s="419"/>
      <c r="J68" s="419"/>
      <c r="K68" s="419"/>
      <c r="L68" s="419"/>
      <c r="M68" s="419"/>
      <c r="N68" s="419"/>
      <c r="O68" s="419"/>
      <c r="P68" s="431"/>
      <c r="Q68" s="437">
        <v>416</v>
      </c>
      <c r="R68" s="449"/>
      <c r="S68" s="449"/>
      <c r="T68" s="449"/>
      <c r="U68" s="449"/>
      <c r="V68" s="449">
        <v>411</v>
      </c>
      <c r="W68" s="449"/>
      <c r="X68" s="449"/>
      <c r="Y68" s="449"/>
      <c r="Z68" s="449"/>
      <c r="AA68" s="449">
        <f>+Q68-V68</f>
        <v>5</v>
      </c>
      <c r="AB68" s="449"/>
      <c r="AC68" s="449"/>
      <c r="AD68" s="449"/>
      <c r="AE68" s="449"/>
      <c r="AF68" s="449">
        <v>5</v>
      </c>
      <c r="AG68" s="449"/>
      <c r="AH68" s="449"/>
      <c r="AI68" s="449"/>
      <c r="AJ68" s="449"/>
      <c r="AK68" s="449">
        <v>305</v>
      </c>
      <c r="AL68" s="449"/>
      <c r="AM68" s="449"/>
      <c r="AN68" s="449"/>
      <c r="AO68" s="449"/>
      <c r="AP68" s="449" t="s">
        <v>203</v>
      </c>
      <c r="AQ68" s="449"/>
      <c r="AR68" s="449"/>
      <c r="AS68" s="449"/>
      <c r="AT68" s="449"/>
      <c r="AU68" s="449" t="s">
        <v>203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547</v>
      </c>
      <c r="C69" s="420"/>
      <c r="D69" s="420"/>
      <c r="E69" s="420"/>
      <c r="F69" s="420"/>
      <c r="G69" s="420"/>
      <c r="H69" s="420"/>
      <c r="I69" s="420"/>
      <c r="J69" s="420"/>
      <c r="K69" s="420"/>
      <c r="L69" s="420"/>
      <c r="M69" s="420"/>
      <c r="N69" s="420"/>
      <c r="O69" s="420"/>
      <c r="P69" s="432"/>
      <c r="Q69" s="438">
        <v>422</v>
      </c>
      <c r="R69" s="450"/>
      <c r="S69" s="450"/>
      <c r="T69" s="450"/>
      <c r="U69" s="450"/>
      <c r="V69" s="450">
        <v>422</v>
      </c>
      <c r="W69" s="450"/>
      <c r="X69" s="450"/>
      <c r="Y69" s="450"/>
      <c r="Z69" s="450"/>
      <c r="AA69" s="450">
        <f>+Q69-V69</f>
        <v>0</v>
      </c>
      <c r="AB69" s="450"/>
      <c r="AC69" s="450"/>
      <c r="AD69" s="450"/>
      <c r="AE69" s="450"/>
      <c r="AF69" s="450">
        <v>0</v>
      </c>
      <c r="AG69" s="450"/>
      <c r="AH69" s="450"/>
      <c r="AI69" s="450"/>
      <c r="AJ69" s="450"/>
      <c r="AK69" s="450">
        <v>16</v>
      </c>
      <c r="AL69" s="450"/>
      <c r="AM69" s="450"/>
      <c r="AN69" s="450"/>
      <c r="AO69" s="450"/>
      <c r="AP69" s="450" t="s">
        <v>203</v>
      </c>
      <c r="AQ69" s="450"/>
      <c r="AR69" s="450"/>
      <c r="AS69" s="450"/>
      <c r="AT69" s="450"/>
      <c r="AU69" s="450" t="s">
        <v>203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548</v>
      </c>
      <c r="C70" s="420"/>
      <c r="D70" s="420"/>
      <c r="E70" s="420"/>
      <c r="F70" s="420"/>
      <c r="G70" s="420"/>
      <c r="H70" s="420"/>
      <c r="I70" s="420"/>
      <c r="J70" s="420"/>
      <c r="K70" s="420"/>
      <c r="L70" s="420"/>
      <c r="M70" s="420"/>
      <c r="N70" s="420"/>
      <c r="O70" s="420"/>
      <c r="P70" s="432"/>
      <c r="Q70" s="438">
        <v>73</v>
      </c>
      <c r="R70" s="450"/>
      <c r="S70" s="450"/>
      <c r="T70" s="450"/>
      <c r="U70" s="450"/>
      <c r="V70" s="450">
        <v>67</v>
      </c>
      <c r="W70" s="450"/>
      <c r="X70" s="450"/>
      <c r="Y70" s="450"/>
      <c r="Z70" s="450"/>
      <c r="AA70" s="450">
        <f>+Q70-V70</f>
        <v>6</v>
      </c>
      <c r="AB70" s="450"/>
      <c r="AC70" s="450"/>
      <c r="AD70" s="450"/>
      <c r="AE70" s="450"/>
      <c r="AF70" s="450">
        <v>6</v>
      </c>
      <c r="AG70" s="450"/>
      <c r="AH70" s="450"/>
      <c r="AI70" s="450"/>
      <c r="AJ70" s="450"/>
      <c r="AK70" s="450">
        <v>0</v>
      </c>
      <c r="AL70" s="450"/>
      <c r="AM70" s="450"/>
      <c r="AN70" s="450"/>
      <c r="AO70" s="450"/>
      <c r="AP70" s="450" t="s">
        <v>203</v>
      </c>
      <c r="AQ70" s="450"/>
      <c r="AR70" s="450"/>
      <c r="AS70" s="450"/>
      <c r="AT70" s="450"/>
      <c r="AU70" s="450" t="s">
        <v>203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549</v>
      </c>
      <c r="C71" s="420"/>
      <c r="D71" s="420"/>
      <c r="E71" s="420"/>
      <c r="F71" s="420"/>
      <c r="G71" s="420"/>
      <c r="H71" s="420"/>
      <c r="I71" s="420"/>
      <c r="J71" s="420"/>
      <c r="K71" s="420"/>
      <c r="L71" s="420"/>
      <c r="M71" s="420"/>
      <c r="N71" s="420"/>
      <c r="O71" s="420"/>
      <c r="P71" s="432"/>
      <c r="Q71" s="438">
        <v>259767</v>
      </c>
      <c r="R71" s="450"/>
      <c r="S71" s="450"/>
      <c r="T71" s="450"/>
      <c r="U71" s="450"/>
      <c r="V71" s="450">
        <v>257517</v>
      </c>
      <c r="W71" s="450"/>
      <c r="X71" s="450"/>
      <c r="Y71" s="450"/>
      <c r="Z71" s="450"/>
      <c r="AA71" s="450">
        <f>+Q71-V71</f>
        <v>2250</v>
      </c>
      <c r="AB71" s="450"/>
      <c r="AC71" s="450"/>
      <c r="AD71" s="450"/>
      <c r="AE71" s="450"/>
      <c r="AF71" s="450">
        <v>2250</v>
      </c>
      <c r="AG71" s="450"/>
      <c r="AH71" s="450"/>
      <c r="AI71" s="450"/>
      <c r="AJ71" s="450"/>
      <c r="AK71" s="450" t="s">
        <v>203</v>
      </c>
      <c r="AL71" s="450"/>
      <c r="AM71" s="450"/>
      <c r="AN71" s="450"/>
      <c r="AO71" s="450"/>
      <c r="AP71" s="450" t="s">
        <v>203</v>
      </c>
      <c r="AQ71" s="450"/>
      <c r="AR71" s="450"/>
      <c r="AS71" s="450"/>
      <c r="AT71" s="450"/>
      <c r="AU71" s="450" t="s">
        <v>203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254</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2260</v>
      </c>
      <c r="AG88" s="452"/>
      <c r="AH88" s="452"/>
      <c r="AI88" s="452"/>
      <c r="AJ88" s="452"/>
      <c r="AK88" s="455"/>
      <c r="AL88" s="455"/>
      <c r="AM88" s="455"/>
      <c r="AN88" s="455"/>
      <c r="AO88" s="455"/>
      <c r="AP88" s="452" t="s">
        <v>203</v>
      </c>
      <c r="AQ88" s="452"/>
      <c r="AR88" s="452"/>
      <c r="AS88" s="452"/>
      <c r="AT88" s="452"/>
      <c r="AU88" s="452" t="s">
        <v>203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254</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6908</v>
      </c>
      <c r="CS102" s="604"/>
      <c r="CT102" s="604"/>
      <c r="CU102" s="604"/>
      <c r="CV102" s="697"/>
      <c r="CW102" s="696">
        <v>1814</v>
      </c>
      <c r="CX102" s="604"/>
      <c r="CY102" s="604"/>
      <c r="CZ102" s="604"/>
      <c r="DA102" s="697"/>
      <c r="DB102" s="696">
        <v>3966</v>
      </c>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483</v>
      </c>
      <c r="AB109" s="406"/>
      <c r="AC109" s="406"/>
      <c r="AD109" s="406"/>
      <c r="AE109" s="469"/>
      <c r="AF109" s="480" t="s">
        <v>485</v>
      </c>
      <c r="AG109" s="406"/>
      <c r="AH109" s="406"/>
      <c r="AI109" s="406"/>
      <c r="AJ109" s="469"/>
      <c r="AK109" s="480" t="s">
        <v>192</v>
      </c>
      <c r="AL109" s="406"/>
      <c r="AM109" s="406"/>
      <c r="AN109" s="406"/>
      <c r="AO109" s="469"/>
      <c r="AP109" s="480" t="s">
        <v>486</v>
      </c>
      <c r="AQ109" s="406"/>
      <c r="AR109" s="406"/>
      <c r="AS109" s="406"/>
      <c r="AT109" s="555"/>
      <c r="AU109" s="383" t="s">
        <v>482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483</v>
      </c>
      <c r="BR109" s="406"/>
      <c r="BS109" s="406"/>
      <c r="BT109" s="406"/>
      <c r="BU109" s="469"/>
      <c r="BV109" s="480" t="s">
        <v>485</v>
      </c>
      <c r="BW109" s="406"/>
      <c r="BX109" s="406"/>
      <c r="BY109" s="406"/>
      <c r="BZ109" s="469"/>
      <c r="CA109" s="480" t="s">
        <v>192</v>
      </c>
      <c r="CB109" s="406"/>
      <c r="CC109" s="406"/>
      <c r="CD109" s="406"/>
      <c r="CE109" s="469"/>
      <c r="CF109" s="655" t="s">
        <v>486</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483</v>
      </c>
      <c r="DH109" s="406"/>
      <c r="DI109" s="406"/>
      <c r="DJ109" s="406"/>
      <c r="DK109" s="469"/>
      <c r="DL109" s="480" t="s">
        <v>485</v>
      </c>
      <c r="DM109" s="406"/>
      <c r="DN109" s="406"/>
      <c r="DO109" s="406"/>
      <c r="DP109" s="469"/>
      <c r="DQ109" s="480" t="s">
        <v>192</v>
      </c>
      <c r="DR109" s="406"/>
      <c r="DS109" s="406"/>
      <c r="DT109" s="406"/>
      <c r="DU109" s="469"/>
      <c r="DV109" s="480" t="s">
        <v>486</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16160216</v>
      </c>
      <c r="AB110" s="487"/>
      <c r="AC110" s="487"/>
      <c r="AD110" s="487"/>
      <c r="AE110" s="498"/>
      <c r="AF110" s="514">
        <v>15266905</v>
      </c>
      <c r="AG110" s="487"/>
      <c r="AH110" s="487"/>
      <c r="AI110" s="487"/>
      <c r="AJ110" s="498"/>
      <c r="AK110" s="514">
        <v>14187436</v>
      </c>
      <c r="AL110" s="487"/>
      <c r="AM110" s="487"/>
      <c r="AN110" s="487"/>
      <c r="AO110" s="498"/>
      <c r="AP110" s="538">
        <v>25</v>
      </c>
      <c r="AQ110" s="546"/>
      <c r="AR110" s="546"/>
      <c r="AS110" s="546"/>
      <c r="AT110" s="556"/>
      <c r="AU110" s="568" t="s">
        <v>122</v>
      </c>
      <c r="AV110" s="577"/>
      <c r="AW110" s="577"/>
      <c r="AX110" s="577"/>
      <c r="AY110" s="577"/>
      <c r="AZ110" s="424" t="s">
        <v>487</v>
      </c>
      <c r="BA110" s="407"/>
      <c r="BB110" s="407"/>
      <c r="BC110" s="407"/>
      <c r="BD110" s="407"/>
      <c r="BE110" s="407"/>
      <c r="BF110" s="407"/>
      <c r="BG110" s="407"/>
      <c r="BH110" s="407"/>
      <c r="BI110" s="407"/>
      <c r="BJ110" s="407"/>
      <c r="BK110" s="407"/>
      <c r="BL110" s="407"/>
      <c r="BM110" s="407"/>
      <c r="BN110" s="407"/>
      <c r="BO110" s="407"/>
      <c r="BP110" s="470"/>
      <c r="BQ110" s="632">
        <v>140832756</v>
      </c>
      <c r="BR110" s="640"/>
      <c r="BS110" s="640"/>
      <c r="BT110" s="640"/>
      <c r="BU110" s="640"/>
      <c r="BV110" s="640">
        <v>138547821</v>
      </c>
      <c r="BW110" s="640"/>
      <c r="BX110" s="640"/>
      <c r="BY110" s="640"/>
      <c r="BZ110" s="640"/>
      <c r="CA110" s="640">
        <v>138632579</v>
      </c>
      <c r="CB110" s="640"/>
      <c r="CC110" s="640"/>
      <c r="CD110" s="640"/>
      <c r="CE110" s="640"/>
      <c r="CF110" s="656">
        <v>244.3</v>
      </c>
      <c r="CG110" s="660"/>
      <c r="CH110" s="660"/>
      <c r="CI110" s="660"/>
      <c r="CJ110" s="660"/>
      <c r="CK110" s="672" t="s">
        <v>393</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2122919</v>
      </c>
      <c r="DH110" s="640"/>
      <c r="DI110" s="640"/>
      <c r="DJ110" s="640"/>
      <c r="DK110" s="640"/>
      <c r="DL110" s="640">
        <v>952650</v>
      </c>
      <c r="DM110" s="640"/>
      <c r="DN110" s="640"/>
      <c r="DO110" s="640"/>
      <c r="DP110" s="640"/>
      <c r="DQ110" s="640">
        <v>927489</v>
      </c>
      <c r="DR110" s="640"/>
      <c r="DS110" s="640"/>
      <c r="DT110" s="640"/>
      <c r="DU110" s="640"/>
      <c r="DV110" s="712">
        <v>1.6</v>
      </c>
      <c r="DW110" s="712"/>
      <c r="DX110" s="712"/>
      <c r="DY110" s="712"/>
      <c r="DZ110" s="721"/>
    </row>
    <row r="111" spans="1:131" s="365" customFormat="1" ht="26.25" customHeight="1">
      <c r="A111" s="385" t="s">
        <v>464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488</v>
      </c>
      <c r="BA111" s="378"/>
      <c r="BB111" s="378"/>
      <c r="BC111" s="378"/>
      <c r="BD111" s="378"/>
      <c r="BE111" s="378"/>
      <c r="BF111" s="378"/>
      <c r="BG111" s="378"/>
      <c r="BH111" s="378"/>
      <c r="BI111" s="378"/>
      <c r="BJ111" s="378"/>
      <c r="BK111" s="378"/>
      <c r="BL111" s="378"/>
      <c r="BM111" s="378"/>
      <c r="BN111" s="378"/>
      <c r="BO111" s="378"/>
      <c r="BP111" s="472"/>
      <c r="BQ111" s="633">
        <v>2122919</v>
      </c>
      <c r="BR111" s="641"/>
      <c r="BS111" s="641"/>
      <c r="BT111" s="641"/>
      <c r="BU111" s="641"/>
      <c r="BV111" s="641">
        <v>1540801</v>
      </c>
      <c r="BW111" s="641"/>
      <c r="BX111" s="641"/>
      <c r="BY111" s="641"/>
      <c r="BZ111" s="641"/>
      <c r="CA111" s="641">
        <v>2428786</v>
      </c>
      <c r="CB111" s="641"/>
      <c r="CC111" s="641"/>
      <c r="CD111" s="641"/>
      <c r="CE111" s="641"/>
      <c r="CF111" s="657">
        <v>4.3</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154</v>
      </c>
      <c r="B112" s="409"/>
      <c r="C112" s="378" t="s">
        <v>490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25185462</v>
      </c>
      <c r="BR112" s="641"/>
      <c r="BS112" s="641"/>
      <c r="BT112" s="641"/>
      <c r="BU112" s="641"/>
      <c r="BV112" s="641">
        <v>25889710</v>
      </c>
      <c r="BW112" s="641"/>
      <c r="BX112" s="641"/>
      <c r="BY112" s="641"/>
      <c r="BZ112" s="641"/>
      <c r="CA112" s="641">
        <v>27081839</v>
      </c>
      <c r="CB112" s="641"/>
      <c r="CC112" s="641"/>
      <c r="CD112" s="641"/>
      <c r="CE112" s="641"/>
      <c r="CF112" s="657">
        <v>47.7</v>
      </c>
      <c r="CG112" s="661"/>
      <c r="CH112" s="661"/>
      <c r="CI112" s="661"/>
      <c r="CJ112" s="661"/>
      <c r="CK112" s="673"/>
      <c r="CL112" s="413"/>
      <c r="CM112" s="425" t="s">
        <v>402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492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2372350</v>
      </c>
      <c r="AB113" s="446"/>
      <c r="AC113" s="446"/>
      <c r="AD113" s="446"/>
      <c r="AE113" s="499"/>
      <c r="AF113" s="515">
        <v>2241665</v>
      </c>
      <c r="AG113" s="446"/>
      <c r="AH113" s="446"/>
      <c r="AI113" s="446"/>
      <c r="AJ113" s="499"/>
      <c r="AK113" s="515">
        <v>2285176</v>
      </c>
      <c r="AL113" s="446"/>
      <c r="AM113" s="446"/>
      <c r="AN113" s="446"/>
      <c r="AO113" s="499"/>
      <c r="AP113" s="539">
        <v>4</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t="s">
        <v>203</v>
      </c>
      <c r="BR113" s="641"/>
      <c r="BS113" s="641"/>
      <c r="BT113" s="641"/>
      <c r="BU113" s="641"/>
      <c r="BV113" s="641" t="s">
        <v>203</v>
      </c>
      <c r="BW113" s="641"/>
      <c r="BX113" s="641"/>
      <c r="BY113" s="641"/>
      <c r="BZ113" s="641"/>
      <c r="CA113" s="641" t="s">
        <v>203</v>
      </c>
      <c r="CB113" s="641"/>
      <c r="CC113" s="641"/>
      <c r="CD113" s="641"/>
      <c r="CE113" s="641"/>
      <c r="CF113" s="657" t="s">
        <v>203</v>
      </c>
      <c r="CG113" s="661"/>
      <c r="CH113" s="661"/>
      <c r="CI113" s="661"/>
      <c r="CJ113" s="661"/>
      <c r="CK113" s="673"/>
      <c r="CL113" s="413"/>
      <c r="CM113" s="425" t="s">
        <v>412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493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203</v>
      </c>
      <c r="AB114" s="446"/>
      <c r="AC114" s="446"/>
      <c r="AD114" s="446"/>
      <c r="AE114" s="499"/>
      <c r="AF114" s="515" t="s">
        <v>203</v>
      </c>
      <c r="AG114" s="446"/>
      <c r="AH114" s="446"/>
      <c r="AI114" s="446"/>
      <c r="AJ114" s="499"/>
      <c r="AK114" s="515" t="s">
        <v>203</v>
      </c>
      <c r="AL114" s="446"/>
      <c r="AM114" s="446"/>
      <c r="AN114" s="446"/>
      <c r="AO114" s="499"/>
      <c r="AP114" s="539" t="s">
        <v>203</v>
      </c>
      <c r="AQ114" s="547"/>
      <c r="AR114" s="547"/>
      <c r="AS114" s="547"/>
      <c r="AT114" s="557"/>
      <c r="AU114" s="569"/>
      <c r="AV114" s="578"/>
      <c r="AW114" s="578"/>
      <c r="AX114" s="578"/>
      <c r="AY114" s="578"/>
      <c r="AZ114" s="425" t="s">
        <v>495</v>
      </c>
      <c r="BA114" s="378"/>
      <c r="BB114" s="378"/>
      <c r="BC114" s="378"/>
      <c r="BD114" s="378"/>
      <c r="BE114" s="378"/>
      <c r="BF114" s="378"/>
      <c r="BG114" s="378"/>
      <c r="BH114" s="378"/>
      <c r="BI114" s="378"/>
      <c r="BJ114" s="378"/>
      <c r="BK114" s="378"/>
      <c r="BL114" s="378"/>
      <c r="BM114" s="378"/>
      <c r="BN114" s="378"/>
      <c r="BO114" s="378"/>
      <c r="BP114" s="472"/>
      <c r="BQ114" s="633">
        <v>16932977</v>
      </c>
      <c r="BR114" s="641"/>
      <c r="BS114" s="641"/>
      <c r="BT114" s="641"/>
      <c r="BU114" s="641"/>
      <c r="BV114" s="641">
        <v>17838241</v>
      </c>
      <c r="BW114" s="641"/>
      <c r="BX114" s="641"/>
      <c r="BY114" s="641"/>
      <c r="BZ114" s="641"/>
      <c r="CA114" s="641">
        <v>17938880</v>
      </c>
      <c r="CB114" s="641"/>
      <c r="CC114" s="641"/>
      <c r="CD114" s="641"/>
      <c r="CE114" s="641"/>
      <c r="CF114" s="657">
        <v>31.6</v>
      </c>
      <c r="CG114" s="661"/>
      <c r="CH114" s="661"/>
      <c r="CI114" s="661"/>
      <c r="CJ114" s="661"/>
      <c r="CK114" s="673"/>
      <c r="CL114" s="413"/>
      <c r="CM114" s="425" t="s">
        <v>496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20820</v>
      </c>
      <c r="AB115" s="446"/>
      <c r="AC115" s="446"/>
      <c r="AD115" s="446"/>
      <c r="AE115" s="499"/>
      <c r="AF115" s="515">
        <v>18765</v>
      </c>
      <c r="AG115" s="446"/>
      <c r="AH115" s="446"/>
      <c r="AI115" s="446"/>
      <c r="AJ115" s="499"/>
      <c r="AK115" s="515">
        <v>67893</v>
      </c>
      <c r="AL115" s="446"/>
      <c r="AM115" s="446"/>
      <c r="AN115" s="446"/>
      <c r="AO115" s="499"/>
      <c r="AP115" s="539">
        <v>0.1</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v>350035</v>
      </c>
      <c r="CB115" s="641"/>
      <c r="CC115" s="641"/>
      <c r="CD115" s="641"/>
      <c r="CE115" s="641"/>
      <c r="CF115" s="657">
        <v>0.6</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v>588151</v>
      </c>
      <c r="DM116" s="446"/>
      <c r="DN116" s="446"/>
      <c r="DO116" s="446"/>
      <c r="DP116" s="499"/>
      <c r="DQ116" s="515">
        <v>1501297</v>
      </c>
      <c r="DR116" s="446"/>
      <c r="DS116" s="446"/>
      <c r="DT116" s="446"/>
      <c r="DU116" s="499"/>
      <c r="DV116" s="539">
        <v>2.6</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18553386</v>
      </c>
      <c r="AB117" s="488"/>
      <c r="AC117" s="488"/>
      <c r="AD117" s="488"/>
      <c r="AE117" s="500"/>
      <c r="AF117" s="516">
        <v>17527335</v>
      </c>
      <c r="AG117" s="488"/>
      <c r="AH117" s="488"/>
      <c r="AI117" s="488"/>
      <c r="AJ117" s="500"/>
      <c r="AK117" s="516">
        <v>16540505</v>
      </c>
      <c r="AL117" s="488"/>
      <c r="AM117" s="488"/>
      <c r="AN117" s="488"/>
      <c r="AO117" s="500"/>
      <c r="AP117" s="540"/>
      <c r="AQ117" s="548"/>
      <c r="AR117" s="548"/>
      <c r="AS117" s="548"/>
      <c r="AT117" s="558"/>
      <c r="AU117" s="569"/>
      <c r="AV117" s="578"/>
      <c r="AW117" s="578"/>
      <c r="AX117" s="578"/>
      <c r="AY117" s="578"/>
      <c r="AZ117" s="426" t="s">
        <v>497</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483</v>
      </c>
      <c r="AB118" s="406"/>
      <c r="AC118" s="406"/>
      <c r="AD118" s="406"/>
      <c r="AE118" s="469"/>
      <c r="AF118" s="480" t="s">
        <v>485</v>
      </c>
      <c r="AG118" s="406"/>
      <c r="AH118" s="406"/>
      <c r="AI118" s="406"/>
      <c r="AJ118" s="469"/>
      <c r="AK118" s="480" t="s">
        <v>192</v>
      </c>
      <c r="AL118" s="406"/>
      <c r="AM118" s="406"/>
      <c r="AN118" s="406"/>
      <c r="AO118" s="469"/>
      <c r="AP118" s="480" t="s">
        <v>486</v>
      </c>
      <c r="AQ118" s="406"/>
      <c r="AR118" s="406"/>
      <c r="AS118" s="406"/>
      <c r="AT118" s="555"/>
      <c r="AU118" s="569"/>
      <c r="AV118" s="578"/>
      <c r="AW118" s="578"/>
      <c r="AX118" s="578"/>
      <c r="AY118" s="578"/>
      <c r="AZ118" s="427" t="s">
        <v>498</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499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393</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170</v>
      </c>
      <c r="BP119" s="629"/>
      <c r="BQ119" s="634">
        <v>185074114</v>
      </c>
      <c r="BR119" s="642"/>
      <c r="BS119" s="642"/>
      <c r="BT119" s="642"/>
      <c r="BU119" s="642"/>
      <c r="BV119" s="642">
        <v>183816573</v>
      </c>
      <c r="BW119" s="642"/>
      <c r="BX119" s="642"/>
      <c r="BY119" s="642"/>
      <c r="BZ119" s="642"/>
      <c r="CA119" s="642">
        <v>186432119</v>
      </c>
      <c r="CB119" s="642"/>
      <c r="CC119" s="642"/>
      <c r="CD119" s="642"/>
      <c r="CE119" s="642"/>
      <c r="CF119" s="544"/>
      <c r="CG119" s="552"/>
      <c r="CH119" s="552"/>
      <c r="CI119" s="552"/>
      <c r="CJ119" s="669"/>
      <c r="CK119" s="674"/>
      <c r="CL119" s="414"/>
      <c r="CM119" s="427" t="s">
        <v>500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489</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32019007</v>
      </c>
      <c r="BR120" s="640"/>
      <c r="BS120" s="640"/>
      <c r="BT120" s="640"/>
      <c r="BU120" s="640"/>
      <c r="BV120" s="640">
        <v>29946951</v>
      </c>
      <c r="BW120" s="640"/>
      <c r="BX120" s="640"/>
      <c r="BY120" s="640"/>
      <c r="BZ120" s="640"/>
      <c r="CA120" s="640">
        <v>34178240</v>
      </c>
      <c r="CB120" s="640"/>
      <c r="CC120" s="640"/>
      <c r="CD120" s="640"/>
      <c r="CE120" s="640"/>
      <c r="CF120" s="656">
        <v>60.2</v>
      </c>
      <c r="CG120" s="660"/>
      <c r="CH120" s="660"/>
      <c r="CI120" s="660"/>
      <c r="CJ120" s="660"/>
      <c r="CK120" s="675" t="s">
        <v>273</v>
      </c>
      <c r="CL120" s="685"/>
      <c r="CM120" s="685"/>
      <c r="CN120" s="685"/>
      <c r="CO120" s="688"/>
      <c r="CP120" s="692" t="s">
        <v>357</v>
      </c>
      <c r="CQ120" s="695"/>
      <c r="CR120" s="695"/>
      <c r="CS120" s="695"/>
      <c r="CT120" s="695"/>
      <c r="CU120" s="695"/>
      <c r="CV120" s="695"/>
      <c r="CW120" s="695"/>
      <c r="CX120" s="695"/>
      <c r="CY120" s="695"/>
      <c r="CZ120" s="695"/>
      <c r="DA120" s="695"/>
      <c r="DB120" s="695"/>
      <c r="DC120" s="695"/>
      <c r="DD120" s="695"/>
      <c r="DE120" s="695"/>
      <c r="DF120" s="698"/>
      <c r="DG120" s="632">
        <v>22420181</v>
      </c>
      <c r="DH120" s="640"/>
      <c r="DI120" s="640"/>
      <c r="DJ120" s="640"/>
      <c r="DK120" s="640"/>
      <c r="DL120" s="640">
        <v>23389561</v>
      </c>
      <c r="DM120" s="640"/>
      <c r="DN120" s="640"/>
      <c r="DO120" s="640"/>
      <c r="DP120" s="640"/>
      <c r="DQ120" s="640">
        <v>24767181</v>
      </c>
      <c r="DR120" s="640"/>
      <c r="DS120" s="640"/>
      <c r="DT120" s="640"/>
      <c r="DU120" s="640"/>
      <c r="DV120" s="712">
        <v>43.6</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484</v>
      </c>
      <c r="BA121" s="378"/>
      <c r="BB121" s="378"/>
      <c r="BC121" s="378"/>
      <c r="BD121" s="378"/>
      <c r="BE121" s="378"/>
      <c r="BF121" s="378"/>
      <c r="BG121" s="378"/>
      <c r="BH121" s="378"/>
      <c r="BI121" s="378"/>
      <c r="BJ121" s="378"/>
      <c r="BK121" s="378"/>
      <c r="BL121" s="378"/>
      <c r="BM121" s="378"/>
      <c r="BN121" s="378"/>
      <c r="BO121" s="378"/>
      <c r="BP121" s="472"/>
      <c r="BQ121" s="633">
        <v>17607119</v>
      </c>
      <c r="BR121" s="641"/>
      <c r="BS121" s="641"/>
      <c r="BT121" s="641"/>
      <c r="BU121" s="641"/>
      <c r="BV121" s="641">
        <v>18502436</v>
      </c>
      <c r="BW121" s="641"/>
      <c r="BX121" s="641"/>
      <c r="BY121" s="641"/>
      <c r="BZ121" s="641"/>
      <c r="CA121" s="641">
        <v>20001623</v>
      </c>
      <c r="CB121" s="641"/>
      <c r="CC121" s="641"/>
      <c r="CD121" s="641"/>
      <c r="CE121" s="641"/>
      <c r="CF121" s="657">
        <v>35.200000000000003</v>
      </c>
      <c r="CG121" s="661"/>
      <c r="CH121" s="661"/>
      <c r="CI121" s="661"/>
      <c r="CJ121" s="661"/>
      <c r="CK121" s="676"/>
      <c r="CL121" s="686"/>
      <c r="CM121" s="686"/>
      <c r="CN121" s="686"/>
      <c r="CO121" s="689"/>
      <c r="CP121" s="693" t="s">
        <v>474</v>
      </c>
      <c r="CQ121" s="403"/>
      <c r="CR121" s="403"/>
      <c r="CS121" s="403"/>
      <c r="CT121" s="403"/>
      <c r="CU121" s="403"/>
      <c r="CV121" s="403"/>
      <c r="CW121" s="403"/>
      <c r="CX121" s="403"/>
      <c r="CY121" s="403"/>
      <c r="CZ121" s="403"/>
      <c r="DA121" s="403"/>
      <c r="DB121" s="403"/>
      <c r="DC121" s="403"/>
      <c r="DD121" s="403"/>
      <c r="DE121" s="403"/>
      <c r="DF121" s="699"/>
      <c r="DG121" s="633">
        <v>1094050</v>
      </c>
      <c r="DH121" s="641"/>
      <c r="DI121" s="641"/>
      <c r="DJ121" s="641"/>
      <c r="DK121" s="641"/>
      <c r="DL121" s="641">
        <v>968583</v>
      </c>
      <c r="DM121" s="641"/>
      <c r="DN121" s="641"/>
      <c r="DO121" s="641"/>
      <c r="DP121" s="641"/>
      <c r="DQ121" s="641">
        <v>887675</v>
      </c>
      <c r="DR121" s="641"/>
      <c r="DS121" s="641"/>
      <c r="DT121" s="641"/>
      <c r="DU121" s="641"/>
      <c r="DV121" s="713">
        <v>1.6</v>
      </c>
      <c r="DW121" s="713"/>
      <c r="DX121" s="713"/>
      <c r="DY121" s="713"/>
      <c r="DZ121" s="722"/>
    </row>
    <row r="122" spans="1:130" s="365" customFormat="1" ht="26.25" customHeight="1">
      <c r="A122" s="390"/>
      <c r="B122" s="413"/>
      <c r="C122" s="425" t="s">
        <v>496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307</v>
      </c>
      <c r="BA122" s="423"/>
      <c r="BB122" s="423"/>
      <c r="BC122" s="423"/>
      <c r="BD122" s="423"/>
      <c r="BE122" s="423"/>
      <c r="BF122" s="423"/>
      <c r="BG122" s="423"/>
      <c r="BH122" s="423"/>
      <c r="BI122" s="423"/>
      <c r="BJ122" s="423"/>
      <c r="BK122" s="423"/>
      <c r="BL122" s="423"/>
      <c r="BM122" s="423"/>
      <c r="BN122" s="423"/>
      <c r="BO122" s="423"/>
      <c r="BP122" s="473"/>
      <c r="BQ122" s="634">
        <v>112916282</v>
      </c>
      <c r="BR122" s="642"/>
      <c r="BS122" s="642"/>
      <c r="BT122" s="642"/>
      <c r="BU122" s="642"/>
      <c r="BV122" s="642">
        <v>110182688</v>
      </c>
      <c r="BW122" s="642"/>
      <c r="BX122" s="642"/>
      <c r="BY122" s="642"/>
      <c r="BZ122" s="642"/>
      <c r="CA122" s="642">
        <v>107831649</v>
      </c>
      <c r="CB122" s="642"/>
      <c r="CC122" s="642"/>
      <c r="CD122" s="642"/>
      <c r="CE122" s="642"/>
      <c r="CF122" s="658">
        <v>190</v>
      </c>
      <c r="CG122" s="662"/>
      <c r="CH122" s="662"/>
      <c r="CI122" s="662"/>
      <c r="CJ122" s="662"/>
      <c r="CK122" s="676"/>
      <c r="CL122" s="686"/>
      <c r="CM122" s="686"/>
      <c r="CN122" s="686"/>
      <c r="CO122" s="689"/>
      <c r="CP122" s="693" t="s">
        <v>470</v>
      </c>
      <c r="CQ122" s="403"/>
      <c r="CR122" s="403"/>
      <c r="CS122" s="403"/>
      <c r="CT122" s="403"/>
      <c r="CU122" s="403"/>
      <c r="CV122" s="403"/>
      <c r="CW122" s="403"/>
      <c r="CX122" s="403"/>
      <c r="CY122" s="403"/>
      <c r="CZ122" s="403"/>
      <c r="DA122" s="403"/>
      <c r="DB122" s="403"/>
      <c r="DC122" s="403"/>
      <c r="DD122" s="403"/>
      <c r="DE122" s="403"/>
      <c r="DF122" s="699"/>
      <c r="DG122" s="633">
        <v>678755</v>
      </c>
      <c r="DH122" s="641"/>
      <c r="DI122" s="641"/>
      <c r="DJ122" s="641"/>
      <c r="DK122" s="641"/>
      <c r="DL122" s="641">
        <v>709351</v>
      </c>
      <c r="DM122" s="641"/>
      <c r="DN122" s="641"/>
      <c r="DO122" s="641"/>
      <c r="DP122" s="641"/>
      <c r="DQ122" s="641">
        <v>736744</v>
      </c>
      <c r="DR122" s="641"/>
      <c r="DS122" s="641"/>
      <c r="DT122" s="641"/>
      <c r="DU122" s="641"/>
      <c r="DV122" s="713">
        <v>1.3</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v>52423</v>
      </c>
      <c r="AL123" s="446"/>
      <c r="AM123" s="446"/>
      <c r="AN123" s="446"/>
      <c r="AO123" s="499"/>
      <c r="AP123" s="539">
        <v>0.1</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501</v>
      </c>
      <c r="BP123" s="629"/>
      <c r="BQ123" s="635">
        <v>162542408</v>
      </c>
      <c r="BR123" s="643"/>
      <c r="BS123" s="643"/>
      <c r="BT123" s="643"/>
      <c r="BU123" s="643"/>
      <c r="BV123" s="643">
        <v>158632075</v>
      </c>
      <c r="BW123" s="643"/>
      <c r="BX123" s="643"/>
      <c r="BY123" s="643"/>
      <c r="BZ123" s="643"/>
      <c r="CA123" s="643">
        <v>162011512</v>
      </c>
      <c r="CB123" s="643"/>
      <c r="CC123" s="643"/>
      <c r="CD123" s="643"/>
      <c r="CE123" s="643"/>
      <c r="CF123" s="544"/>
      <c r="CG123" s="552"/>
      <c r="CH123" s="552"/>
      <c r="CI123" s="552"/>
      <c r="CJ123" s="669"/>
      <c r="CK123" s="676"/>
      <c r="CL123" s="686"/>
      <c r="CM123" s="686"/>
      <c r="CN123" s="686"/>
      <c r="CO123" s="689"/>
      <c r="CP123" s="693" t="s">
        <v>434</v>
      </c>
      <c r="CQ123" s="403"/>
      <c r="CR123" s="403"/>
      <c r="CS123" s="403"/>
      <c r="CT123" s="403"/>
      <c r="CU123" s="403"/>
      <c r="CV123" s="403"/>
      <c r="CW123" s="403"/>
      <c r="CX123" s="403"/>
      <c r="CY123" s="403"/>
      <c r="CZ123" s="403"/>
      <c r="DA123" s="403"/>
      <c r="DB123" s="403"/>
      <c r="DC123" s="403"/>
      <c r="DD123" s="403"/>
      <c r="DE123" s="403"/>
      <c r="DF123" s="699"/>
      <c r="DG123" s="482">
        <v>573901</v>
      </c>
      <c r="DH123" s="446"/>
      <c r="DI123" s="446"/>
      <c r="DJ123" s="446"/>
      <c r="DK123" s="499"/>
      <c r="DL123" s="515">
        <v>419702</v>
      </c>
      <c r="DM123" s="446"/>
      <c r="DN123" s="446"/>
      <c r="DO123" s="446"/>
      <c r="DP123" s="499"/>
      <c r="DQ123" s="515">
        <v>284865</v>
      </c>
      <c r="DR123" s="446"/>
      <c r="DS123" s="446"/>
      <c r="DT123" s="446"/>
      <c r="DU123" s="499"/>
      <c r="DV123" s="539">
        <v>0.5</v>
      </c>
      <c r="DW123" s="547"/>
      <c r="DX123" s="547"/>
      <c r="DY123" s="547"/>
      <c r="DZ123" s="557"/>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502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41</v>
      </c>
      <c r="BR124" s="644"/>
      <c r="BS124" s="644"/>
      <c r="BT124" s="644"/>
      <c r="BU124" s="644"/>
      <c r="BV124" s="644">
        <v>45.3</v>
      </c>
      <c r="BW124" s="644"/>
      <c r="BX124" s="644"/>
      <c r="BY124" s="644"/>
      <c r="BZ124" s="644"/>
      <c r="CA124" s="644">
        <v>43</v>
      </c>
      <c r="CB124" s="644"/>
      <c r="CC124" s="644"/>
      <c r="CD124" s="644"/>
      <c r="CE124" s="644"/>
      <c r="CF124" s="545"/>
      <c r="CG124" s="553"/>
      <c r="CH124" s="553"/>
      <c r="CI124" s="553"/>
      <c r="CJ124" s="670"/>
      <c r="CK124" s="677"/>
      <c r="CL124" s="677"/>
      <c r="CM124" s="677"/>
      <c r="CN124" s="677"/>
      <c r="CO124" s="690"/>
      <c r="CP124" s="693" t="s">
        <v>503</v>
      </c>
      <c r="CQ124" s="403"/>
      <c r="CR124" s="403"/>
      <c r="CS124" s="403"/>
      <c r="CT124" s="403"/>
      <c r="CU124" s="403"/>
      <c r="CV124" s="403"/>
      <c r="CW124" s="403"/>
      <c r="CX124" s="403"/>
      <c r="CY124" s="403"/>
      <c r="CZ124" s="403"/>
      <c r="DA124" s="403"/>
      <c r="DB124" s="403"/>
      <c r="DC124" s="403"/>
      <c r="DD124" s="403"/>
      <c r="DE124" s="403"/>
      <c r="DF124" s="699"/>
      <c r="DG124" s="484">
        <v>418575</v>
      </c>
      <c r="DH124" s="489"/>
      <c r="DI124" s="489"/>
      <c r="DJ124" s="489"/>
      <c r="DK124" s="501"/>
      <c r="DL124" s="517">
        <v>402513</v>
      </c>
      <c r="DM124" s="489"/>
      <c r="DN124" s="489"/>
      <c r="DO124" s="489"/>
      <c r="DP124" s="501"/>
      <c r="DQ124" s="517">
        <v>405374</v>
      </c>
      <c r="DR124" s="489"/>
      <c r="DS124" s="489"/>
      <c r="DT124" s="489"/>
      <c r="DU124" s="501"/>
      <c r="DV124" s="714">
        <v>0.7</v>
      </c>
      <c r="DW124" s="716"/>
      <c r="DX124" s="716"/>
      <c r="DY124" s="716"/>
      <c r="DZ124" s="723"/>
    </row>
    <row r="125" spans="1:130" s="365" customFormat="1" ht="26.25" customHeight="1">
      <c r="A125" s="390"/>
      <c r="B125" s="413"/>
      <c r="C125" s="425" t="s">
        <v>499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504</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500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19286</v>
      </c>
      <c r="AB126" s="446"/>
      <c r="AC126" s="446"/>
      <c r="AD126" s="446"/>
      <c r="AE126" s="499"/>
      <c r="AF126" s="515">
        <v>15682</v>
      </c>
      <c r="AG126" s="446"/>
      <c r="AH126" s="446"/>
      <c r="AI126" s="446"/>
      <c r="AJ126" s="499"/>
      <c r="AK126" s="515">
        <v>12725</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163</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1534</v>
      </c>
      <c r="AB127" s="446"/>
      <c r="AC127" s="446"/>
      <c r="AD127" s="446"/>
      <c r="AE127" s="499"/>
      <c r="AF127" s="515">
        <v>3083</v>
      </c>
      <c r="AG127" s="446"/>
      <c r="AH127" s="446"/>
      <c r="AI127" s="446"/>
      <c r="AJ127" s="499"/>
      <c r="AK127" s="515">
        <v>2745</v>
      </c>
      <c r="AL127" s="446"/>
      <c r="AM127" s="446"/>
      <c r="AN127" s="446"/>
      <c r="AO127" s="499"/>
      <c r="AP127" s="539">
        <v>0</v>
      </c>
      <c r="AQ127" s="547"/>
      <c r="AR127" s="547"/>
      <c r="AS127" s="547"/>
      <c r="AT127" s="557"/>
      <c r="AU127" s="378"/>
      <c r="AV127" s="378"/>
      <c r="AW127" s="378"/>
      <c r="AX127" s="584" t="s">
        <v>505</v>
      </c>
      <c r="AY127" s="593"/>
      <c r="AZ127" s="593"/>
      <c r="BA127" s="593"/>
      <c r="BB127" s="593"/>
      <c r="BC127" s="593"/>
      <c r="BD127" s="593"/>
      <c r="BE127" s="610"/>
      <c r="BF127" s="612" t="s">
        <v>242</v>
      </c>
      <c r="BG127" s="593"/>
      <c r="BH127" s="593"/>
      <c r="BI127" s="593"/>
      <c r="BJ127" s="593"/>
      <c r="BK127" s="593"/>
      <c r="BL127" s="610"/>
      <c r="BM127" s="612" t="s">
        <v>164</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421</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v>350035</v>
      </c>
      <c r="DR127" s="641"/>
      <c r="DS127" s="641"/>
      <c r="DT127" s="641"/>
      <c r="DU127" s="641"/>
      <c r="DV127" s="713">
        <v>0.6</v>
      </c>
      <c r="DW127" s="713"/>
      <c r="DX127" s="713"/>
      <c r="DY127" s="713"/>
      <c r="DZ127" s="722"/>
    </row>
    <row r="128" spans="1:130" s="365" customFormat="1" ht="26.25" customHeight="1">
      <c r="A128" s="392" t="s">
        <v>506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2282675</v>
      </c>
      <c r="AB128" s="487"/>
      <c r="AC128" s="487"/>
      <c r="AD128" s="487"/>
      <c r="AE128" s="498"/>
      <c r="AF128" s="514">
        <v>2072401</v>
      </c>
      <c r="AG128" s="487"/>
      <c r="AH128" s="487"/>
      <c r="AI128" s="487"/>
      <c r="AJ128" s="498"/>
      <c r="AK128" s="514">
        <v>2195965</v>
      </c>
      <c r="AL128" s="487"/>
      <c r="AM128" s="487"/>
      <c r="AN128" s="487"/>
      <c r="AO128" s="498"/>
      <c r="AP128" s="541"/>
      <c r="AQ128" s="549"/>
      <c r="AR128" s="549"/>
      <c r="AS128" s="549"/>
      <c r="AT128" s="559"/>
      <c r="AU128" s="378"/>
      <c r="AV128" s="378"/>
      <c r="AW128" s="378"/>
      <c r="AX128" s="384" t="s">
        <v>313</v>
      </c>
      <c r="AY128" s="407"/>
      <c r="AZ128" s="407"/>
      <c r="BA128" s="407"/>
      <c r="BB128" s="407"/>
      <c r="BC128" s="407"/>
      <c r="BD128" s="407"/>
      <c r="BE128" s="470"/>
      <c r="BF128" s="613" t="s">
        <v>203</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408</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65832789</v>
      </c>
      <c r="AB129" s="446"/>
      <c r="AC129" s="446"/>
      <c r="AD129" s="446"/>
      <c r="AE129" s="499"/>
      <c r="AF129" s="515">
        <v>65580989</v>
      </c>
      <c r="AG129" s="446"/>
      <c r="AH129" s="446"/>
      <c r="AI129" s="446"/>
      <c r="AJ129" s="499"/>
      <c r="AK129" s="515">
        <v>66244264</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203</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507</v>
      </c>
      <c r="X130" s="466"/>
      <c r="Y130" s="466"/>
      <c r="Z130" s="476"/>
      <c r="AA130" s="482">
        <v>10891505</v>
      </c>
      <c r="AB130" s="446"/>
      <c r="AC130" s="446"/>
      <c r="AD130" s="446"/>
      <c r="AE130" s="499"/>
      <c r="AF130" s="515">
        <v>10042764</v>
      </c>
      <c r="AG130" s="446"/>
      <c r="AH130" s="446"/>
      <c r="AI130" s="446"/>
      <c r="AJ130" s="499"/>
      <c r="AK130" s="515">
        <v>9489034</v>
      </c>
      <c r="AL130" s="446"/>
      <c r="AM130" s="446"/>
      <c r="AN130" s="446"/>
      <c r="AO130" s="499"/>
      <c r="AP130" s="542"/>
      <c r="AQ130" s="550"/>
      <c r="AR130" s="550"/>
      <c r="AS130" s="550"/>
      <c r="AT130" s="560"/>
      <c r="AU130" s="576"/>
      <c r="AV130" s="576"/>
      <c r="AW130" s="576"/>
      <c r="AX130" s="585" t="s">
        <v>442</v>
      </c>
      <c r="AY130" s="378"/>
      <c r="AZ130" s="378"/>
      <c r="BA130" s="378"/>
      <c r="BB130" s="378"/>
      <c r="BC130" s="378"/>
      <c r="BD130" s="378"/>
      <c r="BE130" s="472"/>
      <c r="BF130" s="615">
        <v>9.3000000000000007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54941284</v>
      </c>
      <c r="AB131" s="489"/>
      <c r="AC131" s="489"/>
      <c r="AD131" s="489"/>
      <c r="AE131" s="501"/>
      <c r="AF131" s="517">
        <v>55538225</v>
      </c>
      <c r="AG131" s="489"/>
      <c r="AH131" s="489"/>
      <c r="AI131" s="489"/>
      <c r="AJ131" s="501"/>
      <c r="AK131" s="517">
        <v>56755230</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43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508</v>
      </c>
      <c r="W132" s="462"/>
      <c r="X132" s="462"/>
      <c r="Y132" s="462"/>
      <c r="Z132" s="478"/>
      <c r="AA132" s="485">
        <v>9.7908263229999992</v>
      </c>
      <c r="AB132" s="490"/>
      <c r="AC132" s="490"/>
      <c r="AD132" s="490"/>
      <c r="AE132" s="502"/>
      <c r="AF132" s="518">
        <v>9.7449465059999998</v>
      </c>
      <c r="AG132" s="490"/>
      <c r="AH132" s="490"/>
      <c r="AI132" s="490"/>
      <c r="AJ132" s="502"/>
      <c r="AK132" s="518">
        <v>8.5551692769999992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10</v>
      </c>
      <c r="AB133" s="491"/>
      <c r="AC133" s="491"/>
      <c r="AD133" s="491"/>
      <c r="AE133" s="503"/>
      <c r="AF133" s="486">
        <v>9.9</v>
      </c>
      <c r="AG133" s="491"/>
      <c r="AH133" s="491"/>
      <c r="AI133" s="491"/>
      <c r="AJ133" s="503"/>
      <c r="AK133" s="486">
        <v>9.3000000000000007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kNsu3U7OAq5iM1G0QSWkPsR7H2gn1PMlUZhmZq06AZifHjhRN4C8KmhhJ8ePqbMbg6d4R6557pocaRtZTVjBg==" saltValue="VpIkQV6INSKT5WXeLSGX9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55" zoomScaleNormal="85" zoomScaleSheetLayoutView="100" workbookViewId="0">
      <selection activeCell="AM75" sqref="AM75"/>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nk+FK3h6zIkIYldjnl6th2aPBXVqs7CkzulRaVyKDqbDaqqOCboh1zF0vJT9iLFR6R7/FmT4gCO3AlSfth1njQ==" saltValue="XGcHdqoWldyv0rYjM6GAe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CS57" sqref="CS57"/>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ky4t5gFSSJL3B1Z0b41C7EHqsdITxPTJyclautOQBCF65mtK2I8AeAVf1bzJlbtKISnS2CYo51uvY3gXe0H5w==" saltValue="vZ0nrgZfAKW0nFzniCbPrA=="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O10" sqref="AO10"/>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510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511</v>
      </c>
      <c r="AQ8" s="809" t="s">
        <v>512</v>
      </c>
      <c r="AR8" s="823" t="s">
        <v>513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475</v>
      </c>
      <c r="AL9" s="757"/>
      <c r="AM9" s="757"/>
      <c r="AN9" s="774"/>
      <c r="AO9" s="787">
        <v>21223238</v>
      </c>
      <c r="AP9" s="787">
        <v>87187</v>
      </c>
      <c r="AQ9" s="810">
        <v>69190</v>
      </c>
      <c r="AR9" s="824">
        <v>26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211</v>
      </c>
      <c r="AL10" s="757"/>
      <c r="AM10" s="757"/>
      <c r="AN10" s="774"/>
      <c r="AO10" s="788">
        <v>709</v>
      </c>
      <c r="AP10" s="788">
        <v>3</v>
      </c>
      <c r="AQ10" s="811">
        <v>1817</v>
      </c>
      <c r="AR10" s="825">
        <v>-99.8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406</v>
      </c>
      <c r="AL11" s="757"/>
      <c r="AM11" s="757"/>
      <c r="AN11" s="774"/>
      <c r="AO11" s="788">
        <v>131716</v>
      </c>
      <c r="AP11" s="788">
        <v>541</v>
      </c>
      <c r="AQ11" s="811">
        <v>711</v>
      </c>
      <c r="AR11" s="825">
        <v>-23.9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v>1400</v>
      </c>
      <c r="AP12" s="788">
        <v>6</v>
      </c>
      <c r="AQ12" s="811">
        <v>19</v>
      </c>
      <c r="AR12" s="825">
        <v>-68.400000000000006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514</v>
      </c>
      <c r="AL13" s="757"/>
      <c r="AM13" s="757"/>
      <c r="AN13" s="774"/>
      <c r="AO13" s="788">
        <v>779953</v>
      </c>
      <c r="AP13" s="788">
        <v>3204</v>
      </c>
      <c r="AQ13" s="811">
        <v>2094</v>
      </c>
      <c r="AR13" s="825">
        <v>53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515</v>
      </c>
      <c r="AL14" s="757"/>
      <c r="AM14" s="757"/>
      <c r="AN14" s="774"/>
      <c r="AO14" s="788">
        <v>886035</v>
      </c>
      <c r="AP14" s="788">
        <v>3640</v>
      </c>
      <c r="AQ14" s="811">
        <v>1351</v>
      </c>
      <c r="AR14" s="825">
        <v>169.4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-1537295</v>
      </c>
      <c r="AP15" s="788">
        <v>-6315</v>
      </c>
      <c r="AQ15" s="811">
        <v>-3935</v>
      </c>
      <c r="AR15" s="825">
        <v>60.5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21485756</v>
      </c>
      <c r="AP16" s="788">
        <v>88265</v>
      </c>
      <c r="AQ16" s="811">
        <v>71247</v>
      </c>
      <c r="AR16" s="825">
        <v>23.9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516</v>
      </c>
      <c r="AP20" s="799" t="s">
        <v>341</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517</v>
      </c>
      <c r="AL21" s="760"/>
      <c r="AM21" s="760"/>
      <c r="AN21" s="777"/>
      <c r="AO21" s="790">
        <v>8.36</v>
      </c>
      <c r="AP21" s="800">
        <v>6.59</v>
      </c>
      <c r="AQ21" s="813">
        <v>1.77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518</v>
      </c>
      <c r="AL22" s="760"/>
      <c r="AM22" s="760"/>
      <c r="AN22" s="777"/>
      <c r="AO22" s="791">
        <v>98.1</v>
      </c>
      <c r="AP22" s="801">
        <v>99.2</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510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511</v>
      </c>
      <c r="AQ31" s="809" t="s">
        <v>512</v>
      </c>
      <c r="AR31" s="823" t="s">
        <v>513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520</v>
      </c>
      <c r="AL32" s="761"/>
      <c r="AM32" s="761"/>
      <c r="AN32" s="778"/>
      <c r="AO32" s="788">
        <v>14187436</v>
      </c>
      <c r="AP32" s="788">
        <v>58283</v>
      </c>
      <c r="AQ32" s="815">
        <v>37151</v>
      </c>
      <c r="AR32" s="825">
        <v>56.9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521</v>
      </c>
      <c r="AL33" s="761"/>
      <c r="AM33" s="761"/>
      <c r="AN33" s="778"/>
      <c r="AO33" s="788" t="s">
        <v>203</v>
      </c>
      <c r="AP33" s="788" t="s">
        <v>203</v>
      </c>
      <c r="AQ33" s="815">
        <v>1</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203</v>
      </c>
      <c r="AP34" s="788" t="s">
        <v>203</v>
      </c>
      <c r="AQ34" s="815">
        <v>48</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2285176</v>
      </c>
      <c r="AP35" s="788">
        <v>9388</v>
      </c>
      <c r="AQ35" s="815">
        <v>8181</v>
      </c>
      <c r="AR35" s="825">
        <v>14.8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203</v>
      </c>
      <c r="AP36" s="788" t="s">
        <v>203</v>
      </c>
      <c r="AQ36" s="815">
        <v>473</v>
      </c>
      <c r="AR36" s="825" t="s">
        <v>203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67893</v>
      </c>
      <c r="AP37" s="788">
        <v>279</v>
      </c>
      <c r="AQ37" s="815">
        <v>499</v>
      </c>
      <c r="AR37" s="825">
        <v>-44.1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203</v>
      </c>
      <c r="AP38" s="792" t="s">
        <v>203</v>
      </c>
      <c r="AQ38" s="816">
        <v>1</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-2195965</v>
      </c>
      <c r="AP39" s="788">
        <v>-9021</v>
      </c>
      <c r="AQ39" s="815">
        <v>-8269</v>
      </c>
      <c r="AR39" s="825">
        <v>9.1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-9489034</v>
      </c>
      <c r="AP40" s="788">
        <v>-38982</v>
      </c>
      <c r="AQ40" s="815">
        <v>-27482</v>
      </c>
      <c r="AR40" s="825">
        <v>41.8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395</v>
      </c>
      <c r="AL41" s="763"/>
      <c r="AM41" s="763"/>
      <c r="AN41" s="780"/>
      <c r="AO41" s="788">
        <v>4855506</v>
      </c>
      <c r="AP41" s="788">
        <v>19947</v>
      </c>
      <c r="AQ41" s="815">
        <v>10602</v>
      </c>
      <c r="AR41" s="825">
        <v>88.1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529</v>
      </c>
      <c r="AO50" s="794" t="s">
        <v>528</v>
      </c>
      <c r="AP50" s="805" t="s">
        <v>530</v>
      </c>
      <c r="AQ50" s="818" t="s">
        <v>388</v>
      </c>
      <c r="AR50" s="828" t="s">
        <v>531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491</v>
      </c>
      <c r="AL51" s="764"/>
      <c r="AM51" s="770">
        <v>9953811</v>
      </c>
      <c r="AN51" s="783">
        <v>38648</v>
      </c>
      <c r="AO51" s="795">
        <v>-23.1</v>
      </c>
      <c r="AP51" s="806">
        <v>52191</v>
      </c>
      <c r="AQ51" s="819">
        <v>0.7</v>
      </c>
      <c r="AR51" s="829">
        <v>-23.8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3575041</v>
      </c>
      <c r="AN52" s="784">
        <v>13881</v>
      </c>
      <c r="AO52" s="796">
        <v>-33.6</v>
      </c>
      <c r="AP52" s="807">
        <v>26807</v>
      </c>
      <c r="AQ52" s="820">
        <v>1.8</v>
      </c>
      <c r="AR52" s="830">
        <v>-35.4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532</v>
      </c>
      <c r="AL53" s="764"/>
      <c r="AM53" s="770">
        <v>9555170</v>
      </c>
      <c r="AN53" s="783">
        <v>37619</v>
      </c>
      <c r="AO53" s="795">
        <v>-2.7</v>
      </c>
      <c r="AP53" s="806">
        <v>48105</v>
      </c>
      <c r="AQ53" s="819">
        <v>-7.8</v>
      </c>
      <c r="AR53" s="829">
        <v>5.0999999999999996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3143979</v>
      </c>
      <c r="AN54" s="784">
        <v>12378</v>
      </c>
      <c r="AO54" s="796">
        <v>-10.8</v>
      </c>
      <c r="AP54" s="807">
        <v>24072</v>
      </c>
      <c r="AQ54" s="820">
        <v>-10.199999999999999</v>
      </c>
      <c r="AR54" s="830">
        <v>-0.6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14319420</v>
      </c>
      <c r="AN55" s="783">
        <v>57130</v>
      </c>
      <c r="AO55" s="795">
        <v>51.9</v>
      </c>
      <c r="AP55" s="806">
        <v>47446</v>
      </c>
      <c r="AQ55" s="819">
        <v>-1.4</v>
      </c>
      <c r="AR55" s="829">
        <v>53.3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3795633</v>
      </c>
      <c r="AN56" s="784">
        <v>15143</v>
      </c>
      <c r="AO56" s="796">
        <v>22.3</v>
      </c>
      <c r="AP56" s="807">
        <v>24371</v>
      </c>
      <c r="AQ56" s="820">
        <v>1.2</v>
      </c>
      <c r="AR56" s="830">
        <v>21.1</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533</v>
      </c>
      <c r="AL57" s="764"/>
      <c r="AM57" s="770">
        <v>19059927</v>
      </c>
      <c r="AN57" s="783">
        <v>77166</v>
      </c>
      <c r="AO57" s="795">
        <v>35.1</v>
      </c>
      <c r="AP57" s="806">
        <v>48387</v>
      </c>
      <c r="AQ57" s="819">
        <v>2</v>
      </c>
      <c r="AR57" s="829">
        <v>33.1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6309510</v>
      </c>
      <c r="AN58" s="784">
        <v>25545</v>
      </c>
      <c r="AO58" s="796">
        <v>68.7</v>
      </c>
      <c r="AP58" s="807">
        <v>25592</v>
      </c>
      <c r="AQ58" s="820">
        <v>5</v>
      </c>
      <c r="AR58" s="830">
        <v>63.7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534</v>
      </c>
      <c r="AL59" s="764"/>
      <c r="AM59" s="770">
        <v>20863746</v>
      </c>
      <c r="AN59" s="783">
        <v>85710</v>
      </c>
      <c r="AO59" s="795">
        <v>11.1</v>
      </c>
      <c r="AP59" s="806">
        <v>49684</v>
      </c>
      <c r="AQ59" s="819">
        <v>2.7</v>
      </c>
      <c r="AR59" s="829">
        <v>8.4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10115751</v>
      </c>
      <c r="AN60" s="784">
        <v>41556</v>
      </c>
      <c r="AO60" s="796">
        <v>62.7</v>
      </c>
      <c r="AP60" s="807">
        <v>28303</v>
      </c>
      <c r="AQ60" s="820">
        <v>10.6</v>
      </c>
      <c r="AR60" s="830">
        <v>52.1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535</v>
      </c>
      <c r="AL61" s="767"/>
      <c r="AM61" s="770">
        <v>14750415</v>
      </c>
      <c r="AN61" s="783">
        <v>59255</v>
      </c>
      <c r="AO61" s="795">
        <v>14.5</v>
      </c>
      <c r="AP61" s="806">
        <v>49163</v>
      </c>
      <c r="AQ61" s="821">
        <v>-0.8</v>
      </c>
      <c r="AR61" s="829">
        <v>15.3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5387983</v>
      </c>
      <c r="AN62" s="784">
        <v>21701</v>
      </c>
      <c r="AO62" s="796">
        <v>21.9</v>
      </c>
      <c r="AP62" s="807">
        <v>25829</v>
      </c>
      <c r="AQ62" s="820">
        <v>1.7</v>
      </c>
      <c r="AR62" s="830">
        <v>20.2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9laeX6iD0hBChMdS+IXUMj5fmGTqURIUMFjIPAAqwd/yDRFVWwJUZJhl5Vb/dkTvuc5/OoCRRWJzHv/s9zF/ag==" saltValue="MSRRfPq36R2qc/pCqopW6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election activeCell="AA43" sqref="AA4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Xjh9OlUvVPxA8cFsLKkBP63D0uAtjezCuM40jW7nnC68t4z4RUjxUtU3XMlDqLtymVNPOeacuT8UFN6BmIW66A==" saltValue="xQ4uadfusT41R/weBUrdj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iwKCwNOqL0gKKFDyjx9MSFvccPkgjoSjQ13Wd2XMVXVB6sJ3q7EVvN6U7f0IWEk8tavesFqeb2sQJ6gHt5CGBQ==" saltValue="uxWMUjzqP4o+e7SWz2vnO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C49" sqref="C49:E49"/>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537</v>
      </c>
      <c r="G46" s="853" t="s">
        <v>538</v>
      </c>
      <c r="H46" s="853" t="s">
        <v>539</v>
      </c>
      <c r="I46" s="853" t="s">
        <v>258</v>
      </c>
      <c r="J46" s="858" t="s">
        <v>540</v>
      </c>
    </row>
    <row r="47" spans="2:10" ht="57.75" customHeight="1">
      <c r="B47" s="838"/>
      <c r="C47" s="842" t="s">
        <v>3</v>
      </c>
      <c r="D47" s="842"/>
      <c r="E47" s="846"/>
      <c r="F47" s="850">
        <v>8.93</v>
      </c>
      <c r="G47" s="854">
        <v>9.93</v>
      </c>
      <c r="H47" s="854">
        <v>10.8</v>
      </c>
      <c r="I47" s="854">
        <v>11.03</v>
      </c>
      <c r="J47" s="859">
        <v>11.17</v>
      </c>
    </row>
    <row r="48" spans="2:10" ht="57.75" customHeight="1">
      <c r="B48" s="839"/>
      <c r="C48" s="843" t="s">
        <v>9</v>
      </c>
      <c r="D48" s="843"/>
      <c r="E48" s="847"/>
      <c r="F48" s="851">
        <v>3.81</v>
      </c>
      <c r="G48" s="855">
        <v>6.44</v>
      </c>
      <c r="H48" s="855">
        <v>6.52</v>
      </c>
      <c r="I48" s="855">
        <v>6.59</v>
      </c>
      <c r="J48" s="860">
        <v>6.39</v>
      </c>
    </row>
    <row r="49" spans="2:10" ht="57.75" customHeight="1">
      <c r="B49" s="840"/>
      <c r="C49" s="844" t="s">
        <v>15</v>
      </c>
      <c r="D49" s="844"/>
      <c r="E49" s="848"/>
      <c r="F49" s="852" t="s">
        <v>541</v>
      </c>
      <c r="G49" s="856">
        <v>3.94</v>
      </c>
      <c r="H49" s="856">
        <v>0.35</v>
      </c>
      <c r="I49" s="856">
        <v>0.23</v>
      </c>
      <c r="J49" s="861">
        <v>0.12</v>
      </c>
    </row>
    <row r="50" spans="2:10"/>
  </sheetData>
  <sheetProtection algorithmName="SHA-512" hashValue="ThwNBUa2QV6GJxqX/uhb7A/GeQJT4OWjZLhIp8m5frskNbaFw9HPAj8RS8Uo9lHYlSVVdE88D8wbusJG3rsoQg==" saltValue="XZEZpTpiRR4ZwBN0Mb6uL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2026-02-23T08:33:45Z</dcterms:created>
  <dcterms:modified xsi:type="dcterms:W3CDTF">2026-03-15T23:48:33Z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2026-03-15T23:48:33Z</vt:filetime>
  </property>
</Properties>
</file>